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U:\Capital Management\Regulatory Capital\Supplementary Pillar III\2022Q3\"/>
    </mc:Choice>
  </mc:AlternateContent>
  <xr:revisionPtr revIDLastSave="0" documentId="8_{C41EFE7C-A0D8-47AD-A263-3DEA7A18FF99}" xr6:coauthVersionLast="47" xr6:coauthVersionMax="47" xr10:uidLastSave="{00000000-0000-0000-0000-000000000000}"/>
  <bookViews>
    <workbookView xWindow="-120" yWindow="-120" windowWidth="29040" windowHeight="15840" tabRatio="911" xr2:uid="{02F0A16C-713D-4ECF-A10D-34B85F7D2F8D}"/>
  </bookViews>
  <sheets>
    <sheet name="Cover" sheetId="1" r:id="rId1"/>
    <sheet name="ToC" sheetId="2" r:id="rId2"/>
    <sheet name="Overview" sheetId="3" r:id="rId3"/>
    <sheet name="Highlights" sheetId="4" r:id="rId4"/>
    <sheet name="EAD_RWA" sheetId="5" r:id="rId5"/>
    <sheet name="KM2" sheetId="6" r:id="rId6"/>
    <sheet name="Qualitative" sheetId="7" r:id="rId7"/>
    <sheet name="OV1" sheetId="8" r:id="rId8"/>
    <sheet name="LI1" sheetId="9" r:id="rId9"/>
    <sheet name="LI2" sheetId="10" r:id="rId10"/>
    <sheet name="CC1" sheetId="11" r:id="rId11"/>
    <sheet name="CC2" sheetId="12" r:id="rId12"/>
    <sheet name="TLAC1" sheetId="13" r:id="rId13"/>
    <sheet name="TLAC3" sheetId="14" r:id="rId14"/>
    <sheet name="LR1" sheetId="15" r:id="rId15"/>
    <sheet name="LR2" sheetId="16" r:id="rId16"/>
    <sheet name="CR1" sheetId="17" r:id="rId17"/>
    <sheet name="CR2" sheetId="18" r:id="rId18"/>
    <sheet name="CR3" sheetId="19" r:id="rId19"/>
    <sheet name="CR4" sheetId="20" r:id="rId20"/>
    <sheet name="CR5" sheetId="21" r:id="rId21"/>
    <sheet name="CR6 (Retail)" sheetId="22" r:id="rId22"/>
    <sheet name="CR6 (Non-Retail)" sheetId="23" r:id="rId23"/>
    <sheet name="CR7" sheetId="24" r:id="rId24"/>
    <sheet name="CR8" sheetId="25" r:id="rId25"/>
    <sheet name="CR10" sheetId="26" r:id="rId26"/>
    <sheet name="CCR1" sheetId="27" r:id="rId27"/>
    <sheet name="CCR2" sheetId="28" r:id="rId28"/>
    <sheet name="CCR3" sheetId="29" r:id="rId29"/>
    <sheet name="CCR4" sheetId="30" r:id="rId30"/>
    <sheet name="CCR5" sheetId="31" r:id="rId31"/>
    <sheet name="CCR6" sheetId="32" r:id="rId32"/>
    <sheet name="CCR7" sheetId="33" r:id="rId33"/>
    <sheet name="CCR8" sheetId="34" r:id="rId34"/>
    <sheet name="SEC1" sheetId="35" r:id="rId35"/>
    <sheet name="SEC2" sheetId="36" r:id="rId36"/>
    <sheet name="SEC3" sheetId="37" r:id="rId37"/>
    <sheet name="SEC4" sheetId="38" r:id="rId38"/>
    <sheet name="Capital_Flow" sheetId="39" r:id="rId39"/>
    <sheet name="RWA_Summary" sheetId="40" r:id="rId40"/>
    <sheet name="RWA_Flow" sheetId="41" r:id="rId41"/>
    <sheet name="RWA_by_Business" sheetId="42" r:id="rId42"/>
    <sheet name="Geography" sheetId="43" r:id="rId43"/>
    <sheet name="Maturity" sheetId="44" r:id="rId44"/>
    <sheet name="AIRB_losses" sheetId="45" r:id="rId45"/>
    <sheet name="Backtest" sheetId="46" r:id="rId46"/>
    <sheet name="Derivatives" sheetId="47" r:id="rId47"/>
    <sheet name="Mkt_Risk" sheetId="48" r:id="rId48"/>
    <sheet name="Glossary" sheetId="49" r:id="rId49"/>
  </sheets>
  <definedNames>
    <definedName name="CurrQtr">Highlights!$C$3</definedName>
    <definedName name="Last2Qtr">Highlights!$E$3</definedName>
    <definedName name="Last3Qtr">Highlights!$F$3</definedName>
    <definedName name="Last4Qtr">Highlights!$G$3</definedName>
    <definedName name="LastQtr">Highlights!$D$3</definedName>
    <definedName name="_xlnm.Print_Area" localSheetId="44">AIRB_losses!$B$1:$S$21</definedName>
    <definedName name="_xlnm.Print_Area" localSheetId="45">Backtest!$B$1:$Q$29</definedName>
    <definedName name="_xlnm.Print_Area" localSheetId="38">Capital_Flow!$A$1:$H$55</definedName>
    <definedName name="_xlnm.Print_Area" localSheetId="26">'CCR1'!$B$1:$I$40</definedName>
    <definedName name="_xlnm.Print_Area" localSheetId="27">'CCR2'!$A$1:$L$14</definedName>
    <definedName name="_xlnm.Print_Area" localSheetId="28">'CCR3'!$B$1:$K$56</definedName>
    <definedName name="_xlnm.Print_Area" localSheetId="29">'CCR4'!$B$1:$J$116</definedName>
    <definedName name="_xlnm.Print_Area" localSheetId="30">'CCR5'!$B$1:$I$65</definedName>
    <definedName name="_xlnm.Print_Area" localSheetId="31">'CCR6'!$B$1:$M$56</definedName>
    <definedName name="_xlnm.Print_Area" localSheetId="32">'CCR7'!$B$1:$G$23</definedName>
    <definedName name="_xlnm.Print_Area" localSheetId="33">'CCR8'!$B$1:$K$28</definedName>
    <definedName name="_xlnm.Print_Area" localSheetId="0">Cover!$A$1:$Q$32</definedName>
    <definedName name="_xlnm.Print_Area" localSheetId="16">'CR1'!$B$1:$J$36</definedName>
    <definedName name="_xlnm.Print_Area" localSheetId="25">'CR10'!$B$1:$M$67</definedName>
    <definedName name="_xlnm.Print_Area" localSheetId="17">'CR2'!$B$1:$H$36</definedName>
    <definedName name="_xlnm.Print_Area" localSheetId="18">'CR3'!$B$1:$H$32</definedName>
    <definedName name="_xlnm.Print_Area" localSheetId="19">'CR4'!$B$1:$Q$50</definedName>
    <definedName name="_xlnm.Print_Area" localSheetId="20">'CR5'!$B$1:$M$53</definedName>
    <definedName name="_xlnm.Print_Area" localSheetId="22">'CR6 (Non-Retail)'!$B$1:$O$143</definedName>
    <definedName name="_xlnm.Print_Area" localSheetId="21">'CR6 (Retail)'!$B$1:$O$141</definedName>
    <definedName name="_xlnm.Print_Area" localSheetId="23">'CR7'!$B$1:$AF$23</definedName>
    <definedName name="_xlnm.Print_Area" localSheetId="24">'CR8'!$B$1:$G$21</definedName>
    <definedName name="_xlnm.Print_Area" localSheetId="46">Derivatives!$A$1:$T$32</definedName>
    <definedName name="_xlnm.Print_Area" localSheetId="4">EAD_RWA!$A$1:$R$80</definedName>
    <definedName name="_xlnm.Print_Area" localSheetId="42">Geography!$B$1:$S$38</definedName>
    <definedName name="_xlnm.Print_Area" localSheetId="48">Glossary!$B$1:$D$37</definedName>
    <definedName name="_xlnm.Print_Area" localSheetId="5">'KM2'!$A$1:$XFA$17</definedName>
    <definedName name="_xlnm.Print_Area" localSheetId="8">'LI1'!$A$1:$AE$52</definedName>
    <definedName name="_xlnm.Print_Area" localSheetId="9">'LI2'!$A$1:$L$34</definedName>
    <definedName name="_xlnm.Print_Area" localSheetId="14">'LR1'!$1:$16</definedName>
    <definedName name="_xlnm.Print_Area" localSheetId="15">'LR2'!$1:$36</definedName>
    <definedName name="_xlnm.Print_Area" localSheetId="43">Maturity!$A$1:$K$40</definedName>
    <definedName name="_xlnm.Print_Area" localSheetId="47">Mkt_Risk!$B$1:$L$12</definedName>
    <definedName name="_xlnm.Print_Area" localSheetId="7">'OV1'!$B$2:$H$40</definedName>
    <definedName name="_xlnm.Print_Area" localSheetId="6">Qualitative!$B$1:$H$109</definedName>
    <definedName name="_xlnm.Print_Area" localSheetId="41">RWA_by_Business!$A$1:$L$33</definedName>
    <definedName name="_xlnm.Print_Area" localSheetId="40">RWA_Flow!$B$1:$Q$50</definedName>
    <definedName name="_xlnm.Print_Area" localSheetId="39">RWA_Summary!$A$1:$J$41</definedName>
    <definedName name="_xlnm.Print_Area" localSheetId="34">'SEC1'!$B$1:$N$71</definedName>
    <definedName name="_xlnm.Print_Area" localSheetId="35">'SEC2'!$B$1:$N$71</definedName>
    <definedName name="_xlnm.Print_Area" localSheetId="36">'SEC3'!$B$1:$W$78</definedName>
    <definedName name="_xlnm.Print_Area" localSheetId="37">'SEC4'!$B$1:$T$77</definedName>
    <definedName name="_xlnm.Print_Area" localSheetId="13">TLAC3!$A$1:$K$55</definedName>
    <definedName name="_xlnm.Print_Titles" localSheetId="10">'CC1'!$1:$4</definedName>
    <definedName name="_xlnm.Print_Titles" localSheetId="11">'CC2'!$1:$5</definedName>
    <definedName name="_xlnm.Print_Titles" localSheetId="29">'CCR4'!$1:$4</definedName>
    <definedName name="_xlnm.Print_Titles" localSheetId="25">'CR10'!$1:$2</definedName>
    <definedName name="_xlnm.Print_Titles" localSheetId="22">'CR6 (Non-Retail)'!$1:$4</definedName>
    <definedName name="_xlnm.Print_Titles" localSheetId="21">'CR6 (Retail)'!$1:$4</definedName>
    <definedName name="_xlnm.Print_Titles" localSheetId="23">'CR7'!$1:$5</definedName>
    <definedName name="_xlnm.Print_Titles" localSheetId="8">'LI1'!$1:$5</definedName>
    <definedName name="_xlnm.Print_Titles" localSheetId="7">'OV1'!$1:$5</definedName>
    <definedName name="_xlnm.Print_Titles" localSheetId="6">Qualitative!$1:$4</definedName>
    <definedName name="_xlnm.Print_Titles" localSheetId="34">'SEC1'!$1:$5</definedName>
    <definedName name="_xlnm.Print_Titles" localSheetId="35">'SEC2'!$1:$5</definedName>
    <definedName name="_xlnm.Print_Titles" localSheetId="36">'SEC3'!$1:$8</definedName>
    <definedName name="_xlnm.Print_Titles" localSheetId="37">'SEC4'!$1:$8</definedName>
    <definedName name="_xlnm.Print_Titles" localSheetId="13">TLAC3!$1:$5</definedName>
    <definedName name="_xlnm.Print_Titles" localSheetId="1">ToC!$1:$5</definedName>
    <definedName name="Z_5FD62794_9BBD_4688_881E_673D6DDC19BC_.wvu.PrintArea" localSheetId="6" hidden="1">Qualitative!$B$1:$I$109</definedName>
    <definedName name="Z_5FD62794_9BBD_4688_881E_673D6DDC19BC_.wvu.PrintTitles" localSheetId="6" hidden="1">Qualitative!$1:$3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 l="1"/>
  <c r="B3" i="2" l="1"/>
  <c r="K3" i="48" l="1"/>
  <c r="J3" i="48"/>
  <c r="I3" i="48"/>
  <c r="H3" i="48"/>
  <c r="G3" i="48"/>
  <c r="P3" i="47"/>
  <c r="L3" i="47"/>
  <c r="H3" i="47"/>
  <c r="K12" i="46"/>
  <c r="K5" i="46"/>
  <c r="P3" i="45"/>
  <c r="M3" i="45"/>
  <c r="J3" i="45"/>
  <c r="G3" i="45"/>
  <c r="G21" i="44"/>
  <c r="E21" i="44"/>
  <c r="C21" i="44"/>
  <c r="G4" i="44"/>
  <c r="G21" i="43"/>
  <c r="E21" i="43"/>
  <c r="C21" i="43"/>
  <c r="H4" i="43"/>
  <c r="F17" i="42"/>
  <c r="P42" i="41"/>
  <c r="O3" i="41"/>
  <c r="P25" i="41" s="1"/>
  <c r="H3" i="40"/>
  <c r="G3" i="40"/>
  <c r="F3" i="40"/>
  <c r="E3" i="40"/>
  <c r="D3" i="40"/>
  <c r="G3" i="39"/>
  <c r="F3" i="39"/>
  <c r="E3" i="39"/>
  <c r="D3" i="39"/>
  <c r="C3" i="39"/>
  <c r="B60" i="38"/>
  <c r="B43" i="38"/>
  <c r="B26" i="38"/>
  <c r="B60" i="37"/>
  <c r="B43" i="37"/>
  <c r="B26" i="37"/>
  <c r="B51" i="36"/>
  <c r="B36" i="36"/>
  <c r="B21" i="36"/>
  <c r="B51" i="35"/>
  <c r="B36" i="35"/>
  <c r="B21" i="35"/>
  <c r="J5" i="34"/>
  <c r="H5" i="34"/>
  <c r="F5" i="34"/>
  <c r="G4" i="33"/>
  <c r="F4" i="33"/>
  <c r="E4" i="33"/>
  <c r="D4" i="33"/>
  <c r="B44" i="32"/>
  <c r="B31" i="32"/>
  <c r="B18" i="32"/>
  <c r="B40" i="31"/>
  <c r="B29" i="31"/>
  <c r="B18" i="31"/>
  <c r="B71" i="30"/>
  <c r="B38" i="30"/>
  <c r="B40" i="29"/>
  <c r="B29" i="29"/>
  <c r="B18" i="29"/>
  <c r="J3" i="28"/>
  <c r="H3" i="28"/>
  <c r="F3" i="28"/>
  <c r="B30" i="27"/>
  <c r="B22" i="27"/>
  <c r="B14" i="27"/>
  <c r="G4" i="25"/>
  <c r="F4" i="25"/>
  <c r="E4" i="25"/>
  <c r="D4" i="25"/>
  <c r="J3" i="24"/>
  <c r="H3" i="24"/>
  <c r="F3" i="24"/>
  <c r="B91" i="23"/>
  <c r="B48" i="23"/>
  <c r="B91" i="22"/>
  <c r="B48" i="22"/>
  <c r="B41" i="21"/>
  <c r="B30" i="21"/>
  <c r="B19" i="21"/>
  <c r="B36" i="20"/>
  <c r="B26" i="20"/>
  <c r="B16" i="20"/>
  <c r="B23" i="19"/>
  <c r="B17" i="19"/>
  <c r="B11" i="19" l="1"/>
  <c r="G4" i="18"/>
  <c r="F4" i="18"/>
  <c r="E4" i="18"/>
  <c r="D4" i="18"/>
  <c r="B24" i="17"/>
  <c r="B18" i="17"/>
  <c r="B12" i="17"/>
  <c r="G4" i="16"/>
  <c r="F4" i="16"/>
  <c r="E4" i="16"/>
  <c r="D4" i="16"/>
  <c r="G4" i="15"/>
  <c r="F4" i="15"/>
  <c r="E4" i="15"/>
  <c r="B42" i="14"/>
  <c r="B30" i="14"/>
  <c r="G4" i="13"/>
  <c r="F4" i="13"/>
  <c r="E4" i="13"/>
  <c r="G4" i="11"/>
  <c r="F4" i="11"/>
  <c r="E4" i="11"/>
  <c r="H5" i="8"/>
  <c r="G5" i="8"/>
  <c r="F5" i="8"/>
  <c r="E5" i="8"/>
  <c r="D5" i="8"/>
  <c r="G4" i="6"/>
  <c r="F4" i="6"/>
  <c r="E4" i="6"/>
  <c r="Q3" i="5"/>
  <c r="B3" i="14" l="1"/>
  <c r="B18" i="14"/>
  <c r="B6" i="9"/>
  <c r="B30" i="9"/>
  <c r="M3" i="41" l="1"/>
  <c r="B6" i="20"/>
  <c r="D3" i="24"/>
  <c r="B7" i="29"/>
  <c r="B9" i="37"/>
  <c r="C4" i="43"/>
  <c r="E5" i="46"/>
  <c r="B3" i="10"/>
  <c r="D4" i="15"/>
  <c r="B5" i="19"/>
  <c r="D3" i="28"/>
  <c r="B6" i="36"/>
  <c r="E12" i="46"/>
  <c r="E3" i="5"/>
  <c r="D5" i="12"/>
  <c r="B6" i="14"/>
  <c r="B6" i="17"/>
  <c r="B8" i="21"/>
  <c r="B5" i="30"/>
  <c r="D5" i="34"/>
  <c r="B9" i="38"/>
  <c r="C4" i="44"/>
  <c r="D3" i="47"/>
  <c r="D4" i="13"/>
  <c r="B5" i="23"/>
  <c r="B5" i="32"/>
  <c r="F3" i="42"/>
  <c r="D4" i="11"/>
  <c r="D4" i="6"/>
  <c r="B3" i="9"/>
  <c r="C5" i="12"/>
  <c r="B5" i="22"/>
  <c r="B6" i="27"/>
  <c r="B7" i="31"/>
  <c r="B6" i="35"/>
  <c r="D3" i="45"/>
  <c r="O25" i="41" l="1"/>
  <c r="O42" i="41"/>
</calcChain>
</file>

<file path=xl/sharedStrings.xml><?xml version="1.0" encoding="utf-8"?>
<sst xmlns="http://schemas.openxmlformats.org/spreadsheetml/2006/main" count="3185" uniqueCount="1472">
  <si>
    <t>Rene Lo – rene.lo@scotiabank.com</t>
  </si>
  <si>
    <t>Mark Michalski – mark.michalski@scotiabank.com</t>
  </si>
  <si>
    <t>Sophia Saeed – sophia.saeed@scotiabank.com</t>
  </si>
  <si>
    <t>John McCartney – john.mccartney@scotiabank.com</t>
  </si>
  <si>
    <t>For further information, contact Scotiabank Investor Relations:</t>
  </si>
  <si>
    <t>Q2 2022</t>
  </si>
  <si>
    <t xml:space="preserve"> Disclosures</t>
  </si>
  <si>
    <t>Regulatory Capital</t>
  </si>
  <si>
    <t>Supplementary</t>
  </si>
  <si>
    <t>For further information contact:  John McCartney - (416) 863-7579, Sophia Saeed - (416) 933-8869, Mark Michalski - (416) 866-6905 or Rene Lo - (416) 866-6124</t>
  </si>
  <si>
    <t>Quarterly</t>
  </si>
  <si>
    <t xml:space="preserve">Glossary </t>
  </si>
  <si>
    <t>Glossary</t>
  </si>
  <si>
    <t>Total Market Risk-weighted Assets</t>
  </si>
  <si>
    <t>Mkt_Risk</t>
  </si>
  <si>
    <t xml:space="preserve">Derivatives - Counterparty Credit Risk  </t>
  </si>
  <si>
    <t>Derivatives</t>
  </si>
  <si>
    <t xml:space="preserve">Estimated and Actual Loss Parameters - Non-Retail and Retail AIRB Portfolios </t>
  </si>
  <si>
    <t>BackTest</t>
  </si>
  <si>
    <t>AIRB Credit Losses</t>
  </si>
  <si>
    <t>AIRB_Losses</t>
  </si>
  <si>
    <t xml:space="preserve">AIRB Credit Risk Exposures by Maturity </t>
  </si>
  <si>
    <t>Maturity</t>
  </si>
  <si>
    <t xml:space="preserve">Credit Risk Exposures by Geography </t>
  </si>
  <si>
    <t>Geography</t>
  </si>
  <si>
    <t>Risk-weighted Assets Arising from the Activities of the Bank's Businesses</t>
  </si>
  <si>
    <t>RWA_by_Business</t>
  </si>
  <si>
    <t>Movement of Risk-weighted Assets by Risk Type</t>
  </si>
  <si>
    <t>RWA_Flow</t>
  </si>
  <si>
    <t>Risk-weighted Assets and Capital Ratios</t>
  </si>
  <si>
    <t>RWA_Summary</t>
  </si>
  <si>
    <t xml:space="preserve">Flow Statement for Regulatory Capital </t>
  </si>
  <si>
    <t>Capital_Flow</t>
  </si>
  <si>
    <t>Disclosures provided to address Enhanced Disclosure Task Force (EDTF) recommendations</t>
  </si>
  <si>
    <t>68-69</t>
  </si>
  <si>
    <t>Securitization exposures in the banking book and associated capital requirements – bank acting as investor</t>
  </si>
  <si>
    <t>SEC4</t>
  </si>
  <si>
    <t>66-67</t>
  </si>
  <si>
    <t>Securitization exposures in the banking book and associated regulatory capital requirements – bank acting as
 originator or as sponsor</t>
  </si>
  <si>
    <t>SEC3</t>
  </si>
  <si>
    <t>64-65</t>
  </si>
  <si>
    <t>Securitization exposures in the trading book</t>
  </si>
  <si>
    <t>SEC2</t>
  </si>
  <si>
    <t>62-63</t>
  </si>
  <si>
    <t>Securitization exposures in the banking book</t>
  </si>
  <si>
    <t>SEC1</t>
  </si>
  <si>
    <t>Exposures to central counterparties</t>
  </si>
  <si>
    <t>CCR8</t>
  </si>
  <si>
    <t>RWA flow statements of CCR exposures under the Internal Model Method (IMM)</t>
  </si>
  <si>
    <t>CCR7</t>
  </si>
  <si>
    <t>Credit derivatives exposures</t>
  </si>
  <si>
    <t>CCR6</t>
  </si>
  <si>
    <t>Composition of collateral for CCR exposure</t>
  </si>
  <si>
    <t>CCR5</t>
  </si>
  <si>
    <t>55-57</t>
  </si>
  <si>
    <t>IRB – CCR exposures by portfolio and PD scale</t>
  </si>
  <si>
    <t>CCR4</t>
  </si>
  <si>
    <t>Standardized approach of CCR exposures by regulatory portfolio and risk weights</t>
  </si>
  <si>
    <t>CCR3</t>
  </si>
  <si>
    <t>Credit valuation adjustment (CVA) capital charge</t>
  </si>
  <si>
    <t>CCR2</t>
  </si>
  <si>
    <t>Analysis of counterparty credit risk (CCR) exposure by approach</t>
  </si>
  <si>
    <t>CCR1</t>
  </si>
  <si>
    <t>50-51</t>
  </si>
  <si>
    <t>IRB (specialized lending and equities under the simple risk weight method)</t>
  </si>
  <si>
    <t>CR10</t>
  </si>
  <si>
    <t>RWA flow statements of credit risk exposures under IRB</t>
  </si>
  <si>
    <t>CR8</t>
  </si>
  <si>
    <t>IRB – effect on RWA of credit derivatives used as CRM techniques</t>
  </si>
  <si>
    <t>CR7</t>
  </si>
  <si>
    <t>42-47</t>
  </si>
  <si>
    <t>IRB – Non-Retail credit risk exposures by portfolio and probability of default (PD) range</t>
  </si>
  <si>
    <t>CR6 (Non-Retail)</t>
  </si>
  <si>
    <t>36-41</t>
  </si>
  <si>
    <t>IRB – Retail credit risk exposures by portfolio and probability of default (PD) range</t>
  </si>
  <si>
    <t>CR6 (Retail)</t>
  </si>
  <si>
    <t>Standardized approach – exposures by asset classes and risk weights</t>
  </si>
  <si>
    <t>CR5</t>
  </si>
  <si>
    <t>Standardized approach – credit risk exposures and credit risk mitigation (CRM) effects</t>
  </si>
  <si>
    <t>CR4</t>
  </si>
  <si>
    <t>Credit risk mitigation techniques – overview</t>
  </si>
  <si>
    <t>CR3</t>
  </si>
  <si>
    <t>Changes in stock of defaulted loans and debt securities</t>
  </si>
  <si>
    <t>CR2</t>
  </si>
  <si>
    <t>Credit quality of assets</t>
  </si>
  <si>
    <t>CR1</t>
  </si>
  <si>
    <t>Leverage ratio common disclosure template</t>
  </si>
  <si>
    <t>LR2</t>
  </si>
  <si>
    <t>Summary comparison of accounting assets vs leverage ratio exposure measure</t>
  </si>
  <si>
    <t>LR1</t>
  </si>
  <si>
    <t>27-28</t>
  </si>
  <si>
    <t>Resolution entity – creditor ranking at legal entity level</t>
  </si>
  <si>
    <t>TLAC3</t>
  </si>
  <si>
    <t>TLAC composition for G-SIBs (at resolution group level)</t>
  </si>
  <si>
    <t>TLAC1</t>
  </si>
  <si>
    <t>22-25</t>
  </si>
  <si>
    <t>Reconciliation of regulatory capital to balance sheet</t>
  </si>
  <si>
    <t>CC2</t>
  </si>
  <si>
    <t>18-21</t>
  </si>
  <si>
    <t>Composition of regulatory capital</t>
  </si>
  <si>
    <t>CC1</t>
  </si>
  <si>
    <t>Main sources of differences between regulatory exposure amounts and carrying values in
 financial statements</t>
  </si>
  <si>
    <t>LI2</t>
  </si>
  <si>
    <t>15-16</t>
  </si>
  <si>
    <t>Differences between accounting and regulatory scopes of consolidation and mapping of
 financial statements</t>
  </si>
  <si>
    <t>LI1</t>
  </si>
  <si>
    <t>13-14</t>
  </si>
  <si>
    <t>Overview of RWA</t>
  </si>
  <si>
    <t>OV1</t>
  </si>
  <si>
    <t>7-12</t>
  </si>
  <si>
    <t xml:space="preserve">Annual   </t>
  </si>
  <si>
    <t>Summary of Qualitative Requirements - Pillar III (Cross Referenced)</t>
  </si>
  <si>
    <t>Qualitative</t>
  </si>
  <si>
    <t>Key metrics – TLAC requirements (at resolution group level)</t>
  </si>
  <si>
    <t>KM2</t>
  </si>
  <si>
    <t>Pillar III report</t>
  </si>
  <si>
    <t>Exposure at Default and Risk-weighted Assets for Credit Risk Portfolios</t>
  </si>
  <si>
    <t>EAD_RWA</t>
  </si>
  <si>
    <t>Regulatory Capital - Highlights</t>
  </si>
  <si>
    <t>Highlights</t>
  </si>
  <si>
    <t>Overview</t>
  </si>
  <si>
    <t>Page #</t>
  </si>
  <si>
    <t>Frequency</t>
  </si>
  <si>
    <t>Description</t>
  </si>
  <si>
    <t>Section/Tab</t>
  </si>
  <si>
    <t>Supplementary Regulatory Capital Disclosures</t>
  </si>
  <si>
    <t>Back to Table of Contents</t>
  </si>
  <si>
    <t xml:space="preserve">      N/A - not applicable</t>
  </si>
  <si>
    <t>(3) This measure has been disclosed in this document in accordance with OSFI Guideline - Leverage Requirements (November 2018).</t>
  </si>
  <si>
    <t>(2) This measure has been disclosed in this document in accordance with OSFI Guideline - Total Loss Absorbing Capacity (September 2018).</t>
  </si>
  <si>
    <t>(1) This measure has been disclosed in this document in accordance with OSFI Guideline - Capital Adequacy Requirements (November 2018).</t>
  </si>
  <si>
    <t>Amount excluded from T2 due to cap (excess over cap after redemptions and maturities)</t>
  </si>
  <si>
    <t>Current cap on Tier 2 (T2) instruments subject to phase-out arrangements  (%)</t>
  </si>
  <si>
    <t>Amount excluded from AT1 due to cap (excess over cap after redemptions and maturities)</t>
  </si>
  <si>
    <t>Current cap on Additional Tier 1 (AT1) instruments subject to phase-out arrangements  (%)</t>
  </si>
  <si>
    <t>Capital instruments subject to phase-out arrangements</t>
  </si>
  <si>
    <t>N/A</t>
  </si>
  <si>
    <t>TLAC Leverage minimum ratio</t>
  </si>
  <si>
    <t>Total loss absorbing capacity minimum ratio</t>
  </si>
  <si>
    <t>Leverage minimum ratio</t>
  </si>
  <si>
    <t>Total capital minimum ratio</t>
  </si>
  <si>
    <t>Tier 1 capital minimum ratio</t>
  </si>
  <si>
    <t>Common Equity Tier 1 minimum ratio</t>
  </si>
  <si>
    <t>OSFI Pillar 1 Target (%)</t>
  </si>
  <si>
    <r>
      <rPr>
        <sz val="10"/>
        <color theme="1"/>
        <rFont val="Calibri"/>
        <family val="2"/>
        <scheme val="minor"/>
      </rPr>
      <t>TLAC Leverage Ratio (%)</t>
    </r>
    <r>
      <rPr>
        <vertAlign val="superscript"/>
        <sz val="10"/>
        <color theme="1"/>
        <rFont val="Calibri"/>
        <family val="2"/>
        <scheme val="minor"/>
      </rPr>
      <t>(2)</t>
    </r>
  </si>
  <si>
    <t>Leverage Ratio  (%)</t>
  </si>
  <si>
    <t>Leverage Exposures</t>
  </si>
  <si>
    <r>
      <t>Leverage</t>
    </r>
    <r>
      <rPr>
        <b/>
        <vertAlign val="superscript"/>
        <sz val="10"/>
        <rFont val="Calibri"/>
        <family val="2"/>
        <scheme val="minor"/>
      </rPr>
      <t>(3)</t>
    </r>
    <r>
      <rPr>
        <b/>
        <sz val="10"/>
        <rFont val="Calibri"/>
        <family val="2"/>
        <scheme val="minor"/>
      </rPr>
      <t>:</t>
    </r>
  </si>
  <si>
    <r>
      <t>Total loss absorbing capacity (as a percentage of risk-weighted assets)</t>
    </r>
    <r>
      <rPr>
        <vertAlign val="superscript"/>
        <sz val="10"/>
        <color theme="1"/>
        <rFont val="Calibri"/>
        <family val="2"/>
        <scheme val="minor"/>
      </rPr>
      <t>(2)</t>
    </r>
  </si>
  <si>
    <t>Total capital (as a percentage of risk-weighted assets)</t>
  </si>
  <si>
    <t>Tier 1 (as a percentage of risk-weighted assets)</t>
  </si>
  <si>
    <t>Common Equity Tier 1 (as a percentage of risk-weighted assets)</t>
  </si>
  <si>
    <r>
      <t>Capital Ratios (%)</t>
    </r>
    <r>
      <rPr>
        <b/>
        <vertAlign val="superscript"/>
        <sz val="10"/>
        <rFont val="Calibri"/>
        <family val="2"/>
        <scheme val="minor"/>
      </rPr>
      <t>(1)</t>
    </r>
  </si>
  <si>
    <t>Capital Risk-weighted Assets</t>
  </si>
  <si>
    <r>
      <t>Risk-weighted Assets</t>
    </r>
    <r>
      <rPr>
        <b/>
        <vertAlign val="superscript"/>
        <sz val="10"/>
        <color theme="1"/>
        <rFont val="Calibri"/>
        <family val="2"/>
        <scheme val="minor"/>
      </rPr>
      <t>(1)</t>
    </r>
  </si>
  <si>
    <r>
      <rPr>
        <b/>
        <sz val="10"/>
        <color theme="1"/>
        <rFont val="Calibri"/>
        <family val="2"/>
        <scheme val="minor"/>
      </rPr>
      <t>Total loss absorbing capacity (TLAC)</t>
    </r>
    <r>
      <rPr>
        <b/>
        <vertAlign val="superscript"/>
        <sz val="10"/>
        <color theme="1"/>
        <rFont val="Calibri"/>
        <family val="2"/>
        <scheme val="minor"/>
      </rPr>
      <t>(2)</t>
    </r>
  </si>
  <si>
    <r>
      <t>Total capital</t>
    </r>
    <r>
      <rPr>
        <b/>
        <vertAlign val="superscript"/>
        <sz val="10"/>
        <rFont val="Calibri"/>
        <family val="2"/>
        <scheme val="minor"/>
      </rPr>
      <t xml:space="preserve">(1) </t>
    </r>
  </si>
  <si>
    <r>
      <t>Tier 1 capital</t>
    </r>
    <r>
      <rPr>
        <b/>
        <vertAlign val="superscript"/>
        <sz val="10"/>
        <rFont val="Calibri"/>
        <family val="2"/>
        <scheme val="minor"/>
      </rPr>
      <t>(1)</t>
    </r>
  </si>
  <si>
    <r>
      <t>Common Equity Tier 1 capital</t>
    </r>
    <r>
      <rPr>
        <b/>
        <vertAlign val="superscript"/>
        <sz val="10"/>
        <rFont val="Calibri"/>
        <family val="2"/>
        <scheme val="minor"/>
      </rPr>
      <t xml:space="preserve">(1) </t>
    </r>
  </si>
  <si>
    <t>Q3 2021</t>
  </si>
  <si>
    <t>Q4 2021</t>
  </si>
  <si>
    <t>Q1 2022</t>
  </si>
  <si>
    <t>(in $ millions)</t>
  </si>
  <si>
    <t>Regulatory Capital Highlights</t>
  </si>
  <si>
    <t>The Basel Framework requires an additional 6% scaling factor to AIRB credit risk portfolios (excluding CVA and Securitizations).</t>
  </si>
  <si>
    <r>
      <rPr>
        <sz val="9"/>
        <rFont val="Calibri"/>
        <family val="2"/>
        <scheme val="minor"/>
      </rPr>
      <t>(5)</t>
    </r>
  </si>
  <si>
    <t>Other Assets include amounts related to central counterparties (CCPs).</t>
  </si>
  <si>
    <r>
      <rPr>
        <sz val="9"/>
        <rFont val="Calibri"/>
        <family val="2"/>
        <scheme val="minor"/>
      </rPr>
      <t>(4)</t>
    </r>
  </si>
  <si>
    <t>Includes lending instruments such as letters of credit and letters of guarantee, banking book derivatives and repo-style exposures, net of related collateral.</t>
  </si>
  <si>
    <r>
      <rPr>
        <sz val="9"/>
        <rFont val="Calibri"/>
        <family val="2"/>
        <scheme val="minor"/>
      </rPr>
      <t>(3)</t>
    </r>
  </si>
  <si>
    <t>Risk-weighted Assets used for calculation of CET1, Tier 1, and Total Capital ratios.</t>
  </si>
  <si>
    <r>
      <rPr>
        <sz val="9"/>
        <rFont val="Calibri"/>
        <family val="2"/>
        <scheme val="minor"/>
      </rPr>
      <t>(2)</t>
    </r>
    <r>
      <rPr>
        <vertAlign val="superscript"/>
        <sz val="9"/>
        <rFont val="Calibri"/>
        <family val="2"/>
        <scheme val="minor"/>
      </rPr>
      <t xml:space="preserve"> </t>
    </r>
  </si>
  <si>
    <t>AIRB Exposure at default is post credit risk mitigation.  Standardized Exposure at default is after related IFRS 9 (ECL Stage 3) allowances for credit losses, and the collateral impact under Comprehensive Approach.  Residential Mortgages include insured mortgages.</t>
  </si>
  <si>
    <t>(1)</t>
  </si>
  <si>
    <t>Total Credit Risk</t>
  </si>
  <si>
    <r>
      <t xml:space="preserve">Add-on for 6% Scaling Factor </t>
    </r>
    <r>
      <rPr>
        <vertAlign val="superscript"/>
        <sz val="10"/>
        <rFont val="Calibri"/>
        <family val="2"/>
        <scheme val="minor"/>
      </rPr>
      <t>(5)</t>
    </r>
  </si>
  <si>
    <t>Total Credit Risk (Before Scaling Factor)</t>
  </si>
  <si>
    <r>
      <t>Other Assets</t>
    </r>
    <r>
      <rPr>
        <vertAlign val="superscript"/>
        <sz val="10"/>
        <rFont val="Calibri"/>
        <family val="2"/>
        <scheme val="minor"/>
      </rPr>
      <t xml:space="preserve"> (4)</t>
    </r>
  </si>
  <si>
    <t>Total Equities</t>
  </si>
  <si>
    <t>Other</t>
  </si>
  <si>
    <t>PD/LGD Approach</t>
  </si>
  <si>
    <t xml:space="preserve">Simple Method </t>
  </si>
  <si>
    <t>Grandfathered</t>
  </si>
  <si>
    <t>Equities</t>
  </si>
  <si>
    <t>Total Credit Risk (Excluding Equities &amp; Other Assets)</t>
  </si>
  <si>
    <t>Derivatives - credit valuation adjustment (CVA)</t>
  </si>
  <si>
    <t>Trading Derivatives</t>
  </si>
  <si>
    <t>Securitizations</t>
  </si>
  <si>
    <t xml:space="preserve">       Total</t>
  </si>
  <si>
    <t xml:space="preserve">       Undrawn</t>
  </si>
  <si>
    <t xml:space="preserve">       Drawn</t>
  </si>
  <si>
    <t xml:space="preserve">Total Retail </t>
  </si>
  <si>
    <t>Other Retail</t>
  </si>
  <si>
    <t>Qualifying Revolving Retail Exposures (QRRE)</t>
  </si>
  <si>
    <t>Secured Lines Of Credit</t>
  </si>
  <si>
    <r>
      <t>Residential Mortgages</t>
    </r>
    <r>
      <rPr>
        <vertAlign val="superscript"/>
        <sz val="10"/>
        <rFont val="Calibri"/>
        <family val="2"/>
        <scheme val="minor"/>
      </rPr>
      <t xml:space="preserve"> (1)</t>
    </r>
  </si>
  <si>
    <t xml:space="preserve">Retail </t>
  </si>
  <si>
    <r>
      <t xml:space="preserve">       Other </t>
    </r>
    <r>
      <rPr>
        <vertAlign val="superscript"/>
        <sz val="10"/>
        <rFont val="Calibri"/>
        <family val="2"/>
        <scheme val="minor"/>
      </rPr>
      <t>(3)</t>
    </r>
  </si>
  <si>
    <t xml:space="preserve">Total Non-Retail </t>
  </si>
  <si>
    <t>Sovereign</t>
  </si>
  <si>
    <t>Bank</t>
  </si>
  <si>
    <t>Corporate</t>
  </si>
  <si>
    <t>Non-Retail</t>
  </si>
  <si>
    <r>
      <t xml:space="preserve">RWA </t>
    </r>
    <r>
      <rPr>
        <b/>
        <vertAlign val="superscript"/>
        <sz val="10"/>
        <rFont val="Calibri"/>
        <family val="2"/>
        <scheme val="minor"/>
      </rPr>
      <t>(2)</t>
    </r>
  </si>
  <si>
    <r>
      <t xml:space="preserve">EAD </t>
    </r>
    <r>
      <rPr>
        <b/>
        <vertAlign val="superscript"/>
        <sz val="10"/>
        <rFont val="Calibri"/>
        <family val="2"/>
        <scheme val="minor"/>
      </rPr>
      <t>(1)</t>
    </r>
  </si>
  <si>
    <t>Exposure Type</t>
  </si>
  <si>
    <t>Total</t>
  </si>
  <si>
    <t>% AIRB</t>
  </si>
  <si>
    <t>Standardized</t>
  </si>
  <si>
    <t>AIRB</t>
  </si>
  <si>
    <t xml:space="preserve">       Sub-type</t>
  </si>
  <si>
    <t>Exposure at Default and Risk-Weighted Assets for Credit Risk Portfolios</t>
  </si>
  <si>
    <t>If the capped subordination exemption applies, the amount of funding issued that ranks pari passu with Excluded Liabilities and that is recognized as external TLAC, divided by funding issued that ranks pari passu with Excluded Liabilities and that would be recognized as external TLAC if no cap was applied (%)</t>
  </si>
  <si>
    <t>6c</t>
  </si>
  <si>
    <t>No</t>
  </si>
  <si>
    <t>Does the subordination exemption in the penultimate paragraph of Section 11 of the FSB TLAC Term Sheet apply?</t>
  </si>
  <si>
    <t>6b</t>
  </si>
  <si>
    <t>Yes</t>
  </si>
  <si>
    <t>Does the subordination exemption in the antepenultimate paragraph of Section 11 of the FSB TLAC Term Sheet apply?</t>
  </si>
  <si>
    <t>6a</t>
  </si>
  <si>
    <t>TLAC Leverage Ratio: TLAC as a percentage of leverage ratio exposure measure with transitional arrangements for ECL provisioning not applied (row 1a / row 4) (%)</t>
  </si>
  <si>
    <t>5a</t>
  </si>
  <si>
    <t>TLAC as a percentage of leverage exposure measure (row 1 / row 4) (%)</t>
  </si>
  <si>
    <t>Leverage exposure measure at the level of the resolution group</t>
  </si>
  <si>
    <r>
      <t>TLAC ratio:</t>
    </r>
    <r>
      <rPr>
        <sz val="10"/>
        <color rgb="FF000000"/>
        <rFont val="Calibri"/>
        <family val="2"/>
        <scheme val="minor"/>
      </rPr>
      <t> TLAC as a percentage of RWA (row 1a / row 2) (%) available with transitional arrangements for ECL provisioning not applied</t>
    </r>
  </si>
  <si>
    <t>3a</t>
  </si>
  <si>
    <t>TLAC as a percentage of RWA (row 1 / row 2) (%)</t>
  </si>
  <si>
    <t>Total RWA at the level of the resolution group</t>
  </si>
  <si>
    <r>
      <t>Total loss-absorbing capacity (TLAC)</t>
    </r>
    <r>
      <rPr>
        <sz val="10"/>
        <color rgb="FF000000"/>
        <rFont val="Calibri"/>
        <family val="2"/>
        <scheme val="minor"/>
      </rPr>
      <t> available with transitional arrangements for ECL provisioning not applied</t>
    </r>
  </si>
  <si>
    <t>1a</t>
  </si>
  <si>
    <t>Total loss absorbing capacity (TLAC) available</t>
  </si>
  <si>
    <t>Resolution group</t>
  </si>
  <si>
    <r>
      <t>a</t>
    </r>
    <r>
      <rPr>
        <vertAlign val="subscript"/>
        <sz val="10"/>
        <rFont val="Segoe UI"/>
        <family val="2"/>
      </rPr>
      <t>4</t>
    </r>
  </si>
  <si>
    <r>
      <t>a</t>
    </r>
    <r>
      <rPr>
        <vertAlign val="subscript"/>
        <sz val="10"/>
        <rFont val="Segoe UI"/>
        <family val="2"/>
      </rPr>
      <t>3</t>
    </r>
  </si>
  <si>
    <r>
      <t>a</t>
    </r>
    <r>
      <rPr>
        <vertAlign val="subscript"/>
        <sz val="10"/>
        <rFont val="Segoe UI"/>
        <family val="2"/>
      </rPr>
      <t>2</t>
    </r>
  </si>
  <si>
    <t>a</t>
  </si>
  <si>
    <t>KM2: Key metrics – TLAC requirements
 (at resolution group level)</t>
  </si>
  <si>
    <t>99-101</t>
  </si>
  <si>
    <t>Annual</t>
  </si>
  <si>
    <t>(a) The general qualitative disclosure requirement (paragraph 824), including the nature of IRRBB and key assumptions, including assumptions regarding loan prepayments and behaviour of non-maturity deposits, and frequency of IRRBB measurement.</t>
  </si>
  <si>
    <t>Part 9 - Interest rate risk in the banking book (IRRBB)</t>
  </si>
  <si>
    <t>n/a</t>
  </si>
  <si>
    <t>(c) For banks using the AMA, a description of the use of insurance for the purpose of mitigating operational risk.</t>
  </si>
  <si>
    <t xml:space="preserve">(b) Description of the advanced measurement approaches for operational risk (AMA), if used by the bank, including a discussion of relevant internal and external factors considered in the bank’s measurement approach. In the case of partial use, the scope and coverage of the different approaches used/applied in regulatory capital. </t>
  </si>
  <si>
    <t xml:space="preserve"> </t>
  </si>
  <si>
    <t>73, 113</t>
  </si>
  <si>
    <t>(a) In addition to the general qualitative disclosure requirement (paragraph 824), the approach(es) for operational risk capital assessment for which the bank qualifies.</t>
  </si>
  <si>
    <t>Part 8 - Operational risk</t>
  </si>
  <si>
    <r>
      <t>OSFI revised Pillar 3 Market Risk disclosure requirements allow for a continuation of the existing Basel 2.5 Market Risk disclosures until the implementation of the next phase of Pillar 3 disclosures in Canada.</t>
    </r>
    <r>
      <rPr>
        <b/>
        <sz val="10"/>
        <rFont val="Calibri"/>
        <family val="2"/>
        <scheme val="minor"/>
      </rPr>
      <t xml:space="preserve"> As a result, the Bank's Market Risk disclosures continue to be based on Basel 2.5 disclosure requirements.
</t>
    </r>
    <r>
      <rPr>
        <sz val="10"/>
        <rFont val="Calibri"/>
        <family val="2"/>
        <scheme val="minor"/>
      </rPr>
      <t xml:space="preserve">OSFI's requirements for Pillar 3 Requirements may be found in (http://www.osfi-bsif.gc.ca/Eng/fi-if/rg-ro/gdn-ort/gl-ld/Pages/plr3.aspx). </t>
    </r>
  </si>
  <si>
    <t>Part 7 - Market risk</t>
  </si>
  <si>
    <t>(f) Banks must describe the use of internal assessment other than for IAA capital purposes.</t>
  </si>
  <si>
    <t>the exposure type to which the internal assessment process is applied; and stress factors used for determining credit enhancement levels, by exposure type.</t>
  </si>
  <si>
    <t>•</t>
  </si>
  <si>
    <t>control mechanisms for the internal assessment process including discussion of independence, accountability, and internal assessment process review; and</t>
  </si>
  <si>
    <t>structure of the internal assessment process and relation between internal assessment and external ratings, including information on ECAIs as referenced in item (d) of this table;</t>
  </si>
  <si>
    <t>(e) If applicable, describe the process for implementing the Basel internal assessment approach (IAA). The description should include:</t>
  </si>
  <si>
    <t>(d) If applicable, the names of external credit assessment institution (ECAIs) used for securitizations and the types of securitization exposure for which each agency is used.</t>
  </si>
  <si>
    <t>205-207</t>
  </si>
  <si>
    <t xml:space="preserve">(c) Summary of the bank’s accounting policies for securitization activities. </t>
  </si>
  <si>
    <t>a list of entities to which the bank provides implicit support and the associated capital impact for each of them (as required in paragraphs 551 and 564 of the securitization framework).</t>
  </si>
  <si>
    <t>74-75</t>
  </si>
  <si>
    <t>affiliated entities (i) that the bank manages or advises and (ii) that invest either in the securitization exposures that the bank has securitized or in SPEs that the bank sponsors; and</t>
  </si>
  <si>
    <t>special purpose entities (SPEs) where the bank acts as sponsor (but not as an originator such as an Asset Backed Commercial Paper (ABCP) conduit), indicating whether the bank consolidates the SPEs into its scope of regulatory consolidation;</t>
  </si>
  <si>
    <t>(b) The bank must provide a list of:</t>
  </si>
  <si>
    <t>74-75, 120</t>
  </si>
  <si>
    <t>(a) The bank’s objectives in relation to securitization and re-securitization activity, including the extent to which these activities transfer credit risk of the underlying securitized exposures away from the bank to other entities, the type of risks assumed and the types of risks retained.</t>
  </si>
  <si>
    <t>Banks must describe their risk management objectives and policies for securitization activities and main features of these activities according to the framework below. If a bank holds securitization positions reflected both in the regulatory banking book and in the regulatory trading book, the bank must describe each of the following points by distinguishing activities in each of the regulatory books.</t>
  </si>
  <si>
    <t>Qualitative disclosures</t>
  </si>
  <si>
    <t>Part 6 - SECA: Qualitative disclosure requirements related to securitization exposures</t>
  </si>
  <si>
    <t>The impact in terms of the amount of collateral that the bank would be required to provide given a credit rating downgrade.</t>
  </si>
  <si>
    <t>(e)</t>
  </si>
  <si>
    <t>Policies with respect to wrong-way risk exposures;</t>
  </si>
  <si>
    <t>(d)</t>
  </si>
  <si>
    <t>184-185</t>
  </si>
  <si>
    <t>82-83, 90-91</t>
  </si>
  <si>
    <t>Policies relating to guarantees and other risk mitigants and assessments concerning counterparty risk, including exposures towards CCPs;</t>
  </si>
  <si>
    <t>(c)</t>
  </si>
  <si>
    <t>80-81, 90-91</t>
  </si>
  <si>
    <t>The method used to assign the operating limits defined in terms of internal capital for counterparty credit exposures and for CCP exposures;</t>
  </si>
  <si>
    <t>(b)</t>
  </si>
  <si>
    <t>Risk management objectives and policies related to counterparty credit risk, including:</t>
  </si>
  <si>
    <t>(a)</t>
  </si>
  <si>
    <t>Banks must provide:</t>
  </si>
  <si>
    <t>Part 5 - CCRA: Qualitative disclosure related to counterparty credit risk</t>
  </si>
  <si>
    <t>234, 236-237</t>
  </si>
  <si>
    <t>69-72</t>
  </si>
  <si>
    <t>Description of the main characteristics of the approved models:
(i) definitions, methods and data for estimation and validation of PD (eg how PDs are estimated for low default portfolios; if there are regulatory floors; the drivers for differences observed between PD and actual default rates at least for the last three periods);
and where applicable:
(ii) LGD (eg methods to calculate downturn LGD; how LGDs are estimated for low default portfolio; the time lapse between the default event and the closure of the exposure);
(iii) credit conversion factors, including assumptions employed in the derivation of these variables;</t>
  </si>
  <si>
    <t>(g)</t>
  </si>
  <si>
    <t>The number of key models used with respect to each portfolio, with a brief discussion of the main differences among the models within the same portfolios.</t>
  </si>
  <si>
    <t>(f)</t>
  </si>
  <si>
    <t>EAD_ RWA</t>
  </si>
  <si>
    <t>For each of the portfolios, the bank must indicate the part of EAD within the group (in percentage of total EAD) covered by standardized, FIRB and AIRB approach and the part of portfolios that are involved in a roll-out plan.</t>
  </si>
  <si>
    <t>Scope of the supervisor’s acceptance of approach.</t>
  </si>
  <si>
    <t>Scope and main content of the reporting related to credit risk models.</t>
  </si>
  <si>
    <t>Relationships between risk management function and internal audit function and procedure to ensure the independence of the function in charge of the review of the models from the functions responsible for the development of the models.</t>
  </si>
  <si>
    <t>69-72, 85, 89</t>
  </si>
  <si>
    <t>Internal model development, controls and changes: role of the functions involved in the development, approval and subsequent changes of the credit risk models.</t>
  </si>
  <si>
    <t>Banks must provide the following information on their use of IRB models:</t>
  </si>
  <si>
    <t>Part 4 - CRE: Qualitative disclosures related to IRB models</t>
  </si>
  <si>
    <t>69-70</t>
  </si>
  <si>
    <t>The alignment of the alphanumerical scale of each agency used with risk buckets (except where the relevant supervisor publishes a standard mapping with which the bank has to comply).</t>
  </si>
  <si>
    <t>A description of the process used to transfer the issuer to issue credit ratings onto comparable assets in the banking book (see paragraphs 99–101 of the Basel framework); and</t>
  </si>
  <si>
    <t>The asset classes for which each ECAI or ECA is used;</t>
  </si>
  <si>
    <t>Names of the external credit assessment institutions (ECAIs) and export credit agencies (ECAs) used by the bank, and the reasons for any changes over the reporting period;</t>
  </si>
  <si>
    <t>A. For portfolios that are risk-weighted under the standardized approach for credit risk, banks must disclose the following information:</t>
  </si>
  <si>
    <t>Part 4 - CRD: Qualitative disclosures on banks’ use of external credit ratings under the standardized approach for credit risk</t>
  </si>
  <si>
    <t>191-192, 234</t>
  </si>
  <si>
    <t>84, 90-91, 94-95</t>
  </si>
  <si>
    <t>Information about market or credit risk concentrations under the credit risk mitigation instruments used (ie by guarantor type, collateral and credit derivative providers).</t>
  </si>
  <si>
    <t>90-91</t>
  </si>
  <si>
    <t>Core features of policies and processes for collateral evaluation and management.</t>
  </si>
  <si>
    <t>185, 191-192</t>
  </si>
  <si>
    <t>Core features of policies and processes for, and an indication of the extent to which the bank makes use of, on- and off-balance sheet netting.</t>
  </si>
  <si>
    <t>Banks must disclose:</t>
  </si>
  <si>
    <t>Part 4 - Table CRC: Qualitative disclosure requirements related to credit risk mitigation techniques</t>
  </si>
  <si>
    <t xml:space="preserve">Breakdown of restructured exposures between impaired and not impaired </t>
  </si>
  <si>
    <t>(h)</t>
  </si>
  <si>
    <t>Ageing analysis of accounting past-due exposures;</t>
  </si>
  <si>
    <t>Q4, 2021 Impaired by Industry</t>
  </si>
  <si>
    <t>(ii) Industry</t>
  </si>
  <si>
    <t>Q4, 2021 - Impaired by Region</t>
  </si>
  <si>
    <t xml:space="preserve">(i) Geography  </t>
  </si>
  <si>
    <t>Amounts of impaired exposures (according to the definition used by the bank for accounting purposes) and related allowances and write-offs, broken down by geographical areas and industry;</t>
  </si>
  <si>
    <t>111, 130</t>
  </si>
  <si>
    <t>(iii) Residual Maturity</t>
  </si>
  <si>
    <t>125, 130</t>
  </si>
  <si>
    <t>(i) Geography</t>
  </si>
  <si>
    <t>Breakdown of exposures by geographical areas, industry and residual maturity;</t>
  </si>
  <si>
    <t>Quantitative disclosures</t>
  </si>
  <si>
    <t>163-165</t>
  </si>
  <si>
    <t>The bank’s own definition of a restructured exposure. (i.e. modified loans not derecognized)</t>
  </si>
  <si>
    <t xml:space="preserve">Description of methods used for determining accounting provisions for credit losses. In addition, banks that have adopted an ECL accounting model must provide information on the rationale for categorization of ECL accounting provisions in general and specific categories for standardized approach exposures. </t>
  </si>
  <si>
    <t>163-165, 204</t>
  </si>
  <si>
    <t>The extent of past-due exposures (more than 90 days) that are not considered to be impaired and the reasons for this.</t>
  </si>
  <si>
    <t>The scope and definitions of “past due” and “impaired” exposures used for accounting purposes and the differences, if any, between the definition of past due and default for accounting and regulatory purposes.</t>
  </si>
  <si>
    <t>Banks must provide the following disclosures:</t>
  </si>
  <si>
    <t>Part 4 - CRB – Additional disclosure related to the credit quality of assets</t>
  </si>
  <si>
    <t>79-83, 90-92</t>
  </si>
  <si>
    <t>Scope and main content of the reporting on credit risk exposure and on the credit risk management function to the executive management and to the board of directors</t>
  </si>
  <si>
    <t>79-81</t>
  </si>
  <si>
    <t>Relationships between the credit risk management, risk control, compliance and internal audit functions</t>
  </si>
  <si>
    <t>79-80, 90-92</t>
  </si>
  <si>
    <t>Structure and organization of the credit risk management and control function</t>
  </si>
  <si>
    <t>82-85, 87, 96-97</t>
  </si>
  <si>
    <t>Criteria and approach used for defining credit risk management policy and for setting credit risk limits</t>
  </si>
  <si>
    <t>79, 83-85, 87-92</t>
  </si>
  <si>
    <t>How the business model translates into the components of the bank’s credit risk profile</t>
  </si>
  <si>
    <t>Banks must describe their risk management objectives and policies for credit risk, focusing in particular on:</t>
  </si>
  <si>
    <t>Part 4 - CRA – General qualitative information about credit risk</t>
  </si>
  <si>
    <t>161-162, 181-182</t>
  </si>
  <si>
    <t>119-120</t>
  </si>
  <si>
    <t>• Procedures for valuation adjustments or reserves (including a description of the process and the methodology for valuing trading positions by type of instrument).</t>
  </si>
  <si>
    <t>175-176</t>
  </si>
  <si>
    <t>• Description of the independent price verification process.</t>
  </si>
  <si>
    <t>175-180, 234</t>
  </si>
  <si>
    <t>89-90, 119-120</t>
  </si>
  <si>
    <t>• Valuation methodologies, including an explanation of how far mark-to-market and mark-to-model methodologies are used.</t>
  </si>
  <si>
    <t>In accordance with the implementation of the guidance on prudent valuation, banks must describe systems and controls to ensure that the valuation estimates are prudent and reliable. Disclosure must include:</t>
  </si>
  <si>
    <t>Banks must explain the origins of differences between carrying values and amounts considered for regulatory purposes shown in LI2.</t>
  </si>
  <si>
    <t>Banks must explain the origins of any significant differences between the amounts in columns (a) and (b) in LI1.</t>
  </si>
  <si>
    <t>Banks must explain the origins of the differences between accounting amounts, as reported in financial statements amounts and regulatory exposure amounts, as displayed in templates LI1 and LI2.</t>
  </si>
  <si>
    <t>Part 3 - LIA – Explanations of differences between accounting and regulatory exposures amounts</t>
  </si>
  <si>
    <t>160-162, 181-185</t>
  </si>
  <si>
    <t>79-83, 89, 87-91, 99-101</t>
  </si>
  <si>
    <t>The strategies and processes to manage, hedge and mitigate risks that arise from the bank’s business model and the processes for monitoring the continuing effectiveness of hedges and mitigants.</t>
  </si>
  <si>
    <t>234, 239</t>
  </si>
  <si>
    <t>82-83, 99-101, 104</t>
  </si>
  <si>
    <t>Qualitative information on stress testing (eg portfolios subject to stress testing, scenarios adopted and methodologies used, and use of stress testing in risk management).</t>
  </si>
  <si>
    <t>79-83, 99</t>
  </si>
  <si>
    <t>Description of the process of risk information reporting provided to the board and senior management, in particular the scope and main content of reporting on risk exposure.</t>
  </si>
  <si>
    <t>80-84, 89-94, 99-101, 117</t>
  </si>
  <si>
    <t>The scope and main features of risk measurement systems.</t>
  </si>
  <si>
    <t>79-85</t>
  </si>
  <si>
    <t>Channels to communicate, decline and enforce the risk culture within the bank (eg code of conduct; manuals containing operating limits or procedures to treat violations or breaches of risk thresholds; procedures to raise and share risk issues between business lines and risk functions).</t>
  </si>
  <si>
    <t>The risk governance structure: responsibilities attributed throughout the bank (eg oversight and delegation of authority; breakdown of responsibilities by type of risk, business unit etc); relationships between the structures involved in risk management processes (eg board of directors, executive management, separate risk committee, risk management structure, compliance function, internal audit function).</t>
  </si>
  <si>
    <t>79-117</t>
  </si>
  <si>
    <t>How the business model determines and interacts with the overall risk profile (eg the key risks related to the business model and how each of these risks is reflected and described in the risk disclosures) and how the risk profile of the bank interacts with the risk tolerance approved by the board.</t>
  </si>
  <si>
    <t>Banks must describe their risk management objectives and policies, in particular:</t>
  </si>
  <si>
    <t>Part 2 - OVA – Bank risk management approach</t>
  </si>
  <si>
    <t>Page Reference</t>
  </si>
  <si>
    <t>Financial Reporting Supplementary Package</t>
  </si>
  <si>
    <t>Regulatory Capital Supplementary Package</t>
  </si>
  <si>
    <t>2021 Annual Report: Financial Statements</t>
  </si>
  <si>
    <t xml:space="preserve">2021 Annual Report: MD&amp;A </t>
  </si>
  <si>
    <t xml:space="preserve">Pillar III - Requirements - Qualitative </t>
  </si>
  <si>
    <t>Item #</t>
  </si>
  <si>
    <t>(4) Includes SFT and CCP Default Fund.</t>
  </si>
  <si>
    <t>(3) Includes equities under the AIRB Materiality Threshold which are risk weighted at 100% plus the 6% AIRB scalar requirement.</t>
  </si>
  <si>
    <t>(2) Minimum capital requirement: Pillar 1 capital requirements are RWA * 8%.</t>
  </si>
  <si>
    <t>(1) RWA: risk-weighted assets according to the Basel framework, including the 6% AIRB scalar applied to AIRB credit risk portfolios (excluding CVA and Securitizations).</t>
  </si>
  <si>
    <t>Total (1 + 6 + 10 + 11 + 12 + 13 + 14 + 15 + 16 + 20 + 23 + 24 + 25 + 26)</t>
  </si>
  <si>
    <t>Floor adjustment</t>
  </si>
  <si>
    <t>Amounts below the thresholds for deduction (subject to 250% risk weight)</t>
  </si>
  <si>
    <t>Operational risk</t>
  </si>
  <si>
    <t>Capital charge for switch between trading book and banking book</t>
  </si>
  <si>
    <t>Of which: internal model approaches (IMA)</t>
  </si>
  <si>
    <t>Of which: standardized approach (SA)</t>
  </si>
  <si>
    <t>Market risk</t>
  </si>
  <si>
    <t>Of which: securitization standardized approach (SEC-SA)</t>
  </si>
  <si>
    <t>Of which: securitization external ratings-based approach (SEC-ERBA),
including internal assessment approach (IAA)</t>
  </si>
  <si>
    <t>Of which: securitization internal ratings-based approach (SEC-IRBA)</t>
  </si>
  <si>
    <t>Securitization exposures in banking book</t>
  </si>
  <si>
    <t>Settlement risk</t>
  </si>
  <si>
    <t>Equity investments in funds – fall-back approach</t>
  </si>
  <si>
    <t>Equity investments in funds – mandate-based approach</t>
  </si>
  <si>
    <t>Equity investments in funds – look-through approach</t>
  </si>
  <si>
    <t>Equity positions under the simple risk weight approach</t>
  </si>
  <si>
    <t>Credit valuation adjustment (CVA)</t>
  </si>
  <si>
    <r>
      <t>Of which: other CCR</t>
    </r>
    <r>
      <rPr>
        <vertAlign val="superscript"/>
        <sz val="9"/>
        <color theme="1"/>
        <rFont val="Calibri"/>
        <family val="2"/>
        <scheme val="minor"/>
      </rPr>
      <t xml:space="preserve"> (4)</t>
    </r>
  </si>
  <si>
    <t>Of which: Internal Model Method (IMM)</t>
  </si>
  <si>
    <t>Of which: standardized approach for counterparty credit risk (SA-CCR)</t>
  </si>
  <si>
    <t>Counterparty credit risk (CCR)</t>
  </si>
  <si>
    <t>Of which: advanced internal ratings-based (A-IRB) approach</t>
  </si>
  <si>
    <t>Of which: supervisory slotting approach</t>
  </si>
  <si>
    <t>Of which: foundation internal ratings-based (F-IRB) approach</t>
  </si>
  <si>
    <r>
      <t xml:space="preserve">Of which: standardized approach (SA) </t>
    </r>
    <r>
      <rPr>
        <vertAlign val="superscript"/>
        <sz val="9"/>
        <color theme="1"/>
        <rFont val="Calibri"/>
        <family val="2"/>
        <scheme val="minor"/>
      </rPr>
      <t>(3)</t>
    </r>
  </si>
  <si>
    <t>Credit risk (excluding counterparty credit risk)</t>
  </si>
  <si>
    <r>
      <t>Minimum capital requirements</t>
    </r>
    <r>
      <rPr>
        <b/>
        <vertAlign val="superscript"/>
        <sz val="10"/>
        <rFont val="Calibri"/>
        <family val="2"/>
        <scheme val="minor"/>
      </rPr>
      <t xml:space="preserve"> (2)</t>
    </r>
  </si>
  <si>
    <r>
      <t>RWA</t>
    </r>
    <r>
      <rPr>
        <b/>
        <vertAlign val="superscript"/>
        <sz val="10"/>
        <rFont val="Calibri"/>
        <family val="2"/>
        <scheme val="minor"/>
      </rPr>
      <t xml:space="preserve"> (1)</t>
    </r>
  </si>
  <si>
    <t>c</t>
  </si>
  <si>
    <r>
      <t>b</t>
    </r>
    <r>
      <rPr>
        <vertAlign val="subscript"/>
        <sz val="10"/>
        <rFont val="Segoe UI"/>
        <family val="2"/>
      </rPr>
      <t>3</t>
    </r>
  </si>
  <si>
    <r>
      <t>b</t>
    </r>
    <r>
      <rPr>
        <vertAlign val="subscript"/>
        <sz val="10"/>
        <rFont val="Segoe UI"/>
        <family val="2"/>
      </rPr>
      <t>2</t>
    </r>
  </si>
  <si>
    <t>b</t>
  </si>
  <si>
    <t>OV1: Overview of RWA</t>
  </si>
  <si>
    <t>(3) Includes capital deductions net of associated deferred tax liabilities, and securitized credit card exposures not subject to capital requirements for assets.</t>
  </si>
  <si>
    <t xml:space="preserve">(2) A single item may attract capital charges according to more than one risk category framework. </t>
  </si>
  <si>
    <t>Total liabilities</t>
  </si>
  <si>
    <t>Other liabilities</t>
  </si>
  <si>
    <t>Subordinated debentures</t>
  </si>
  <si>
    <t>Obligations related to securities sold under repurchase agreements and securities lent</t>
  </si>
  <si>
    <t>Derivative financial instruments</t>
  </si>
  <si>
    <t>Obligations related to securities sold short</t>
  </si>
  <si>
    <t>Acceptances</t>
  </si>
  <si>
    <t>Financial instruments designated  at fair value through profit or loss</t>
  </si>
  <si>
    <t xml:space="preserve">     Financial institutions</t>
  </si>
  <si>
    <t xml:space="preserve">     Business and government</t>
  </si>
  <si>
    <t xml:space="preserve">     Personal</t>
  </si>
  <si>
    <t>Deposits</t>
  </si>
  <si>
    <t>Total assets</t>
  </si>
  <si>
    <t>Other assets</t>
  </si>
  <si>
    <t>Deferred tax assets</t>
  </si>
  <si>
    <t>Goodwill and other intangible assets</t>
  </si>
  <si>
    <t>Investments in associates</t>
  </si>
  <si>
    <t>Property and equipment</t>
  </si>
  <si>
    <t>Customers' liability under acceptances, net of allowance</t>
  </si>
  <si>
    <t xml:space="preserve">     Allowance for credit loss</t>
  </si>
  <si>
    <t xml:space="preserve">     Credit cards</t>
  </si>
  <si>
    <t xml:space="preserve">     Personal loans</t>
  </si>
  <si>
    <r>
      <t xml:space="preserve">     Residential mortgages </t>
    </r>
    <r>
      <rPr>
        <vertAlign val="superscript"/>
        <sz val="10"/>
        <color theme="1"/>
        <rFont val="Calibri"/>
        <family val="2"/>
        <scheme val="minor"/>
      </rPr>
      <t>(4)</t>
    </r>
  </si>
  <si>
    <t>Loans</t>
  </si>
  <si>
    <t>Investment securities</t>
  </si>
  <si>
    <t>Securities purchased under resale agreements and securities borrowed</t>
  </si>
  <si>
    <t>Financial instruments designated at fair value through profit or loss</t>
  </si>
  <si>
    <t xml:space="preserve">     Other</t>
  </si>
  <si>
    <t xml:space="preserve">     Loans</t>
  </si>
  <si>
    <t xml:space="preserve">     Securities</t>
  </si>
  <si>
    <t>Trading assets</t>
  </si>
  <si>
    <t>Precious metals</t>
  </si>
  <si>
    <t>Cash and deposits with financial institutions</t>
  </si>
  <si>
    <r>
      <t xml:space="preserve">Not subject to capital requirements or subject to deduction from capital </t>
    </r>
    <r>
      <rPr>
        <b/>
        <vertAlign val="superscript"/>
        <sz val="10"/>
        <rFont val="Calibri"/>
        <family val="2"/>
        <scheme val="minor"/>
      </rPr>
      <t>(3)</t>
    </r>
  </si>
  <si>
    <t>Subject to the market risk framework</t>
  </si>
  <si>
    <t>Subject to the securitization framework</t>
  </si>
  <si>
    <t>Subject to counterparty credit risk framework</t>
  </si>
  <si>
    <t>Subject to credit risk framework</t>
  </si>
  <si>
    <r>
      <t xml:space="preserve">Carrying values of items: </t>
    </r>
    <r>
      <rPr>
        <b/>
        <vertAlign val="superscript"/>
        <sz val="10"/>
        <rFont val="Calibri"/>
        <family val="2"/>
        <scheme val="minor"/>
      </rPr>
      <t>(2)</t>
    </r>
  </si>
  <si>
    <t>Carrying values under scope of regulatory consolidation</t>
  </si>
  <si>
    <t>Carrying values as reported in published financial statements</t>
  </si>
  <si>
    <t>g</t>
  </si>
  <si>
    <t>f</t>
  </si>
  <si>
    <t>e</t>
  </si>
  <si>
    <t>d</t>
  </si>
  <si>
    <r>
      <t xml:space="preserve">LI1: Differences between accounting and regulatory scopes of consolidation and mapping of financial statement
categories with regulatory risk categories </t>
    </r>
    <r>
      <rPr>
        <b/>
        <vertAlign val="superscript"/>
        <sz val="12"/>
        <color theme="0"/>
        <rFont val="Arila "/>
      </rPr>
      <t>(1)</t>
    </r>
  </si>
  <si>
    <t xml:space="preserve">(6) The aggregate amount considered as a starting point of the RWA calculation. </t>
  </si>
  <si>
    <t xml:space="preserve">(5) Includes adjustments for credit risk mitigation based on the application of the Comprehensive Approach for collateral under the credit risk framework.  </t>
  </si>
  <si>
    <t xml:space="preserve">(4) Amounts for AIRB exposures are reported gross of partial write-offs and IFRS 9 specific allowances, and amounts for Standardized exposures are reported net of
      partial write-offs and IFRS 9 specific allowances. </t>
  </si>
  <si>
    <t xml:space="preserve">(3) Includes fair value adjustments for credit risk items (loans, bonds). </t>
  </si>
  <si>
    <t>(2) Includes undrawn commitments and letters of credit/guarantee after application of the credit conversion factors, unfunded securitization exposures, and unfunded
      default fund contributions.</t>
  </si>
  <si>
    <t xml:space="preserve">(1) A single item can attract capital charges according to more than one risk category framework. </t>
  </si>
  <si>
    <r>
      <t xml:space="preserve">Exposure amounts considered for regulatory purposes </t>
    </r>
    <r>
      <rPr>
        <b/>
        <vertAlign val="superscript"/>
        <sz val="10"/>
        <color theme="1"/>
        <rFont val="Calibri"/>
        <family val="2"/>
        <scheme val="minor"/>
      </rPr>
      <t>(6)</t>
    </r>
  </si>
  <si>
    <t>Other differences not classified above</t>
  </si>
  <si>
    <t>Differences due to deconsolidated subsidiaries</t>
  </si>
  <si>
    <t>Differences due to Potential Future Exposures and Collateral Haircut</t>
  </si>
  <si>
    <r>
      <t>Collateral offsetting</t>
    </r>
    <r>
      <rPr>
        <vertAlign val="superscript"/>
        <sz val="10"/>
        <rFont val="Calibri"/>
        <family val="2"/>
        <scheme val="minor"/>
      </rPr>
      <t xml:space="preserve"> (5)</t>
    </r>
  </si>
  <si>
    <r>
      <t xml:space="preserve">Differences due to considerations of provisions </t>
    </r>
    <r>
      <rPr>
        <vertAlign val="superscript"/>
        <sz val="10"/>
        <color theme="1"/>
        <rFont val="Calibri"/>
        <family val="2"/>
        <scheme val="minor"/>
      </rPr>
      <t>(4)</t>
    </r>
  </si>
  <si>
    <t>Differences due to different netting rules, other than those already included in row 2</t>
  </si>
  <si>
    <r>
      <t xml:space="preserve">Differences in valuations </t>
    </r>
    <r>
      <rPr>
        <vertAlign val="superscript"/>
        <sz val="10"/>
        <color theme="1"/>
        <rFont val="Calibri"/>
        <family val="2"/>
        <scheme val="minor"/>
      </rPr>
      <t>(3)</t>
    </r>
  </si>
  <si>
    <r>
      <t xml:space="preserve">Off-balance sheet amounts </t>
    </r>
    <r>
      <rPr>
        <vertAlign val="superscript"/>
        <sz val="10"/>
        <color theme="1"/>
        <rFont val="Calibri"/>
        <family val="2"/>
        <scheme val="minor"/>
      </rPr>
      <t>(2)</t>
    </r>
  </si>
  <si>
    <t>Total net amount under regulatory scope of consolidation</t>
  </si>
  <si>
    <t>Liabilities carrying value amount under regulatory scope of consolidation (as per template LI1)</t>
  </si>
  <si>
    <t>Asset carrying value amount under scope of regulatory consolidation (as per template LI1)</t>
  </si>
  <si>
    <r>
      <t xml:space="preserve">Items subject to: </t>
    </r>
    <r>
      <rPr>
        <b/>
        <vertAlign val="superscript"/>
        <sz val="10"/>
        <rFont val="Calibri"/>
        <family val="2"/>
        <scheme val="minor"/>
      </rPr>
      <t>(1)</t>
    </r>
  </si>
  <si>
    <t>LI2: Main sources of differences between regulatory exposure amounts and carrying values in financial statements</t>
  </si>
  <si>
    <t>(3)</t>
  </si>
  <si>
    <t>Line 33 included $750 million as at October 31, 2021 which is subject to the phase out requirements of capital instruments issued by trusts not consolidated under accounting standard IFRS 10, effective Q1 2014.</t>
  </si>
  <si>
    <t>(2)</t>
  </si>
  <si>
    <t>Cross-referenced to the Consolidated Balance Sheet: Source of Definition of Capital Components on CC2 (refer to column: Under Regulatory Scope of Consolidation).</t>
  </si>
  <si>
    <t>Amounts excluded from T2 due to cap (excess over cap after redemptions and maturities)</t>
  </si>
  <si>
    <t>Current cap on T2 instruments subject to phase out arrangements</t>
  </si>
  <si>
    <t>Amounts excluded from AT1 due to cap (excess over cap after redemptions and maturities)</t>
  </si>
  <si>
    <t>Current cap on AT1 instruments subject to phase out arrangements</t>
  </si>
  <si>
    <t>Amounts  excluded  from  CET1  due  to  cap  (excess  over  cap  after  redemptions  and maturities)</t>
  </si>
  <si>
    <t>Current cap on CET1 instruments subject to phase out arrangements</t>
  </si>
  <si>
    <t>Capital instruments subject to phase-out arrangements (only applicable between 1 Jan 2013 and 1 Jan 2022)</t>
  </si>
  <si>
    <t>Cap on inclusion of allowances in Tier 2 under internal ratings-based approach</t>
  </si>
  <si>
    <t>Allowances eligible for inclusion in Tier 2 in respect of exposures subject to internal ratings-based approach (prior to application of cap)</t>
  </si>
  <si>
    <t>Cap on inclusion of allowances in Tier 2 under standardized approach</t>
  </si>
  <si>
    <t>Allowances eligible for inclusion in Tier 2 in respect of exposures subject to standardized approach (prior to application of cap)</t>
  </si>
  <si>
    <t>Applicable caps on the inclusion of allowances in Tier 2</t>
  </si>
  <si>
    <t>Deferred tax assets arising from temporary differences (net of related tax liability)</t>
  </si>
  <si>
    <t>Mortgage servicing rights (net of related tax liability)</t>
  </si>
  <si>
    <t>Significant investments in the common stock of financial entities</t>
  </si>
  <si>
    <t>Non-significant investments in the capital and other TLAC-eligible instruments of other financial entities</t>
  </si>
  <si>
    <t>Amounts below the thresholds for deduction (before risk weighting)</t>
  </si>
  <si>
    <t xml:space="preserve">Total capital target ratio </t>
  </si>
  <si>
    <t xml:space="preserve">Tier 1 capital target ratio </t>
  </si>
  <si>
    <t xml:space="preserve">Common Equity Tier 1 target ratio </t>
  </si>
  <si>
    <r>
      <t>OSFI target (minimum + capital conservation buffer + D-SIB buffer (if applicable))</t>
    </r>
    <r>
      <rPr>
        <b/>
        <vertAlign val="superscript"/>
        <sz val="10"/>
        <color theme="1"/>
        <rFont val="Calibri"/>
        <family val="2"/>
        <scheme val="minor"/>
      </rPr>
      <t>(3)</t>
    </r>
  </si>
  <si>
    <t xml:space="preserve">Common Equity Tier 1 available to meet buffers (as percentage of risk-weighted assets) </t>
  </si>
  <si>
    <t xml:space="preserve">    of which: D-SIB buffer</t>
  </si>
  <si>
    <t>67a</t>
  </si>
  <si>
    <t xml:space="preserve">    of which: G-SIB buffer</t>
  </si>
  <si>
    <t xml:space="preserve">    of which: bank-specific countercyclical buffer </t>
  </si>
  <si>
    <t xml:space="preserve">    of which: capital conservation buffer</t>
  </si>
  <si>
    <t>Buffer (minimum CET1 requirement plus capital conservation buffer plus G-SIB buffer plus D-SIB buffer expressed as a percentage of risk-weighted assets)</t>
  </si>
  <si>
    <r>
      <t>Total Capital Ratio</t>
    </r>
    <r>
      <rPr>
        <sz val="6"/>
        <color rgb="FF000000"/>
        <rFont val="Verdana"/>
        <family val="2"/>
      </rPr>
      <t> </t>
    </r>
    <r>
      <rPr>
        <sz val="9"/>
        <color rgb="FF000000"/>
        <rFont val="Calibri"/>
        <family val="2"/>
        <scheme val="minor"/>
      </rPr>
      <t>with transitional arrangements for ECL provisioning not applied</t>
    </r>
  </si>
  <si>
    <t>63a</t>
  </si>
  <si>
    <r>
      <t>Tier 1 Capital Ratio</t>
    </r>
    <r>
      <rPr>
        <sz val="6"/>
        <color rgb="FF000000"/>
        <rFont val="Verdana"/>
        <family val="2"/>
      </rPr>
      <t> </t>
    </r>
    <r>
      <rPr>
        <sz val="9"/>
        <color rgb="FF000000"/>
        <rFont val="Calibri"/>
        <family val="2"/>
        <scheme val="minor"/>
      </rPr>
      <t>with transitional arrangements for ECL provisioning not applied</t>
    </r>
  </si>
  <si>
    <t>62a</t>
  </si>
  <si>
    <r>
      <t>CET1 Ratio </t>
    </r>
    <r>
      <rPr>
        <sz val="9"/>
        <color rgb="FF000000"/>
        <rFont val="Calibri"/>
        <family val="2"/>
        <scheme val="minor"/>
      </rPr>
      <t>with transitional arrangements for ECL provisioning not applied</t>
    </r>
  </si>
  <si>
    <t>61a</t>
  </si>
  <si>
    <t>Capital ratios</t>
  </si>
  <si>
    <t>Total Capital RWA</t>
  </si>
  <si>
    <t>60c</t>
  </si>
  <si>
    <t>Tier 1 Capital RWA</t>
  </si>
  <si>
    <t>60b</t>
  </si>
  <si>
    <t>Common Equity Tier 1 (CET1) Capital RWA</t>
  </si>
  <si>
    <t>60a</t>
  </si>
  <si>
    <t>Total risk-weighted assets</t>
  </si>
  <si>
    <r>
      <t xml:space="preserve">Total Capital </t>
    </r>
    <r>
      <rPr>
        <sz val="9"/>
        <color theme="1"/>
        <rFont val="Calibri"/>
        <family val="2"/>
        <scheme val="minor"/>
      </rPr>
      <t>with transitional arrangements for ECL provisioning not applied</t>
    </r>
  </si>
  <si>
    <t>59a</t>
  </si>
  <si>
    <t>Total capital (TC = T1 + T2)</t>
  </si>
  <si>
    <t>Tier 2 capital (T2)</t>
  </si>
  <si>
    <t>Total regulatory adjustments to Tier 2 capital</t>
  </si>
  <si>
    <t>Other deductions from Tier 2 capital</t>
  </si>
  <si>
    <t>Significant investments in the capital of banking, financial and insurance entities and Other TLAC-eligible instruments issued by G-SIBs and Canadian D-SIBs that are outside the scope of regulatory consolidation.</t>
  </si>
  <si>
    <t>Non-significant investments in the other TLAC-eligible instruments issued by G-SIBs and Canadian D-SIBs, where the institution does not own more than 10% of the issued common share capital of the entity: amount previously designated for the 5% threshold but that no longer meets the conditions.</t>
  </si>
  <si>
    <t>54a</t>
  </si>
  <si>
    <t>Non-significant investments in the capital of banking, financial and insurance entities and Other TLAC-eligible instruments issued by G-SIBs and Canadian D-SIBs that are outside the scope of regulatory consolidation, where the institution does not own more than 10% of the issued common share capital of the entity (amount above 10% threshold)</t>
  </si>
  <si>
    <t>Reciprocal cross holdings in Tier 2 instruments and Other TLAC-eligible instruments</t>
  </si>
  <si>
    <t>Investments in own Tier 2 instruments</t>
  </si>
  <si>
    <t>Tier 2 capital: regulatory adjustments</t>
  </si>
  <si>
    <t>Tier 2 capital before regulatory adjustments</t>
  </si>
  <si>
    <t>General allowances</t>
  </si>
  <si>
    <t>of which: instruments issued by subsidiaries subject to phase out</t>
  </si>
  <si>
    <t>Tier 2 instruments (and CET1 and AT1 instruments not included in rows 5 or 34) issued by subsidiaries and held by third parties (amount allowed in group Tier 2)</t>
  </si>
  <si>
    <t>Directly issued capital instruments subject to phase out from Tier 2</t>
  </si>
  <si>
    <t>Directly issued qualifying Tier 2 instruments plus related stock surplus</t>
  </si>
  <si>
    <t>Tier 2 capital: instruments and provisions</t>
  </si>
  <si>
    <r>
      <t xml:space="preserve">Tier 1 capital (T1 = CET1 + AT1) </t>
    </r>
    <r>
      <rPr>
        <sz val="9"/>
        <color theme="1"/>
        <rFont val="Segoe UI"/>
        <family val="2"/>
      </rPr>
      <t>with transitional arrangements for ECL provisioning not applied</t>
    </r>
  </si>
  <si>
    <t>45a</t>
  </si>
  <si>
    <t>Tier 1 capital (T1 = CET1 + AT1)</t>
  </si>
  <si>
    <t>Additional Tier 1 capital (AT1)</t>
  </si>
  <si>
    <t>Total regulatory adjustments to Additional Tier 1 capital</t>
  </si>
  <si>
    <t>Regulatory adjustments applied to Additional Tier 1 due to insufficient Tier 2 to cover deductions</t>
  </si>
  <si>
    <t xml:space="preserve">       of which:  reverse mortgages</t>
  </si>
  <si>
    <t>41a</t>
  </si>
  <si>
    <t>Other deductions from Tier 1 capital as determined by OSFI</t>
  </si>
  <si>
    <t>Significant investments in the capital of banking, financial and insurance entities that are outside the scope of regulatory consolidation, net of eligible short positions</t>
  </si>
  <si>
    <t>Non-significant investments in the capital of banking, financial and insurance entities, net of eligible short positions (amount above 10% threshold)</t>
  </si>
  <si>
    <t>Reciprocal cross holdings in Additional Tier 1 instruments</t>
  </si>
  <si>
    <t>Investments in own Additional Tier 1 instruments</t>
  </si>
  <si>
    <t>Additional Tier 1 capital: regulatory adjustments</t>
  </si>
  <si>
    <t>Additional Tier 1 capital before regulatory adjustments</t>
  </si>
  <si>
    <t>Additional Tier 1 instruments (and CET1 instruments not included in row 5) issued by subsidiaries and held by third parties (amount allowed in group AT1)</t>
  </si>
  <si>
    <t>Directly issued capital instruments subject to phase out from additional Tier 1</t>
  </si>
  <si>
    <t>of which: classified as liabilities under applicable accounting standards</t>
  </si>
  <si>
    <t>of which: classified as equity under applicable accounting standards</t>
  </si>
  <si>
    <t>Directly issued qualifying Additional Tier 1 instruments plus related stock surplus</t>
  </si>
  <si>
    <t>Additional Tier 1 capital: instruments</t>
  </si>
  <si>
    <r>
      <t>Common Equity Tier 1 capital (CET1)</t>
    </r>
    <r>
      <rPr>
        <sz val="7.5"/>
        <color theme="1"/>
        <rFont val="Segoe UI"/>
        <family val="2"/>
      </rPr>
      <t xml:space="preserve"> with transitional arrangements for ECL provisioning not applied</t>
    </r>
  </si>
  <si>
    <t>29a</t>
  </si>
  <si>
    <t>Common Equity Tier 1 capital (CET1)</t>
  </si>
  <si>
    <t>Total regulatory adjustments to Common Equity Tier 1</t>
  </si>
  <si>
    <t>Regulatory adjustments applied to Common Equity Tier 1 due to insufficient Additional Tier 1 and Tier 2 to cover deductions</t>
  </si>
  <si>
    <t>Other deductions or regulatory adjustments to CET1 as determined by OSFI</t>
  </si>
  <si>
    <t>of which: deferred tax assets arising from temporary differences</t>
  </si>
  <si>
    <t>of which: mortgage servicing rights</t>
  </si>
  <si>
    <t>of which: significant investments in the common stock of financials</t>
  </si>
  <si>
    <t>Amount exceeding the 15% threshold</t>
  </si>
  <si>
    <t>Deferred tax assets arising from temporary differences (amount above 10% threshold, net of related tax liability)</t>
  </si>
  <si>
    <t>Mortgage servicing rights (amount above 10% threshold)</t>
  </si>
  <si>
    <t>Significant investments in the common stock of banking, financial and insurance entities that are outside the scope of regulatory consolidation, net of eligible short positions (amount above 10% threshold)</t>
  </si>
  <si>
    <t>Reciprocal cross holdings in common equity</t>
  </si>
  <si>
    <t>Investments in own shares (if not already netted off paid-in capital on reported balance sheet)</t>
  </si>
  <si>
    <t>Defined benefit pension fund net assets (net of related tax liability)</t>
  </si>
  <si>
    <t>Gains and losses due to changes in own credit risk on fair valued liabilities</t>
  </si>
  <si>
    <t>Securitization gain on sale</t>
  </si>
  <si>
    <t>Shortfall of provisions to expected losses</t>
  </si>
  <si>
    <t>Cash flow hedge reserve</t>
  </si>
  <si>
    <t>Deferred tax assets excluding those arising from temporary differences (net of related tax liability)</t>
  </si>
  <si>
    <t>Other intangibles other than mortgage servicing rights (net of related tax liability)</t>
  </si>
  <si>
    <t>Goodwill (net of related tax liability)</t>
  </si>
  <si>
    <t>Prudential valuation adjustments</t>
  </si>
  <si>
    <t>Common Equity Tier 1 capital: regulatory adjustments</t>
  </si>
  <si>
    <t>Common Equity Tier 1 capital before regulatory adjustments</t>
  </si>
  <si>
    <t>Common share capital issued by subsidiaries and held by third parties (amount allowed in group CET1)</t>
  </si>
  <si>
    <t>Directly issued capital subject to phase-out from CET1 (only applicable to non-joint stock companies)</t>
  </si>
  <si>
    <t>Accumulated other comprehensive income (and other reserves)</t>
  </si>
  <si>
    <t>Retained earnings</t>
  </si>
  <si>
    <t>Directly issued qualifying common share capital (and equivalent for non-joint stock companies) plus related stock surplus</t>
  </si>
  <si>
    <t>Common Equity Tier 1 capital: instruments and reserves</t>
  </si>
  <si>
    <r>
      <t>Source based on reference numbers/letters of the balance sheet under the regulatory scope of consolidation</t>
    </r>
    <r>
      <rPr>
        <b/>
        <vertAlign val="superscript"/>
        <sz val="11"/>
        <rFont val="Calibri"/>
        <family val="2"/>
        <scheme val="minor"/>
      </rPr>
      <t>(1)</t>
    </r>
  </si>
  <si>
    <r>
      <t>a</t>
    </r>
    <r>
      <rPr>
        <vertAlign val="subscript"/>
        <sz val="8.5"/>
        <rFont val="Segoe UI"/>
        <family val="2"/>
      </rPr>
      <t>4</t>
    </r>
  </si>
  <si>
    <r>
      <t>a</t>
    </r>
    <r>
      <rPr>
        <vertAlign val="subscript"/>
        <sz val="8.5"/>
        <rFont val="Segoe UI"/>
        <family val="2"/>
      </rPr>
      <t>3</t>
    </r>
  </si>
  <si>
    <r>
      <t>a</t>
    </r>
    <r>
      <rPr>
        <vertAlign val="subscript"/>
        <sz val="8.5"/>
        <rFont val="Segoe UI"/>
        <family val="2"/>
      </rPr>
      <t>2</t>
    </r>
  </si>
  <si>
    <t>CC1: Composition of regulatory capital</t>
  </si>
  <si>
    <t>Total liabilities and equity</t>
  </si>
  <si>
    <t>Total equity</t>
  </si>
  <si>
    <t>- portion not allowed for regulatory capital</t>
  </si>
  <si>
    <t>- portion allowed for inclusion into Tier 2 capital</t>
  </si>
  <si>
    <t>- portion allowed for inclusion into Tier 1 capital</t>
  </si>
  <si>
    <t>- portion allowed for inclusion into CET1</t>
  </si>
  <si>
    <t>Non-controlling interests in subsidiaries</t>
  </si>
  <si>
    <t>Total equity attributable to equity holders of the Bank</t>
  </si>
  <si>
    <t xml:space="preserve">- of which: are qualifying Tier 1 capital </t>
  </si>
  <si>
    <t>Preferred shares and other equity instruments</t>
  </si>
  <si>
    <t>Total common equity</t>
  </si>
  <si>
    <t>-  portion not allowed for regulatory capital</t>
  </si>
  <si>
    <t>Other reserves</t>
  </si>
  <si>
    <t>- Other</t>
  </si>
  <si>
    <t>- Cash flow hedging reserve</t>
  </si>
  <si>
    <t xml:space="preserve">     Accumulated other comprehensive income</t>
  </si>
  <si>
    <t xml:space="preserve">     Retained earnings</t>
  </si>
  <si>
    <t>- of which: amount eligible for AT1</t>
  </si>
  <si>
    <t>- of which: amount eligible for CET1</t>
  </si>
  <si>
    <t xml:space="preserve">     Common shares</t>
  </si>
  <si>
    <t>Common equity</t>
  </si>
  <si>
    <t>Equity</t>
  </si>
  <si>
    <t>Total other</t>
  </si>
  <si>
    <t>- Other liabilities</t>
  </si>
  <si>
    <t>- Other deferred tax liabilities</t>
  </si>
  <si>
    <t>- Defined benefit pension fund assets</t>
  </si>
  <si>
    <t xml:space="preserve">- Intangible assets - computer software </t>
  </si>
  <si>
    <t>- Intangible assets (excl. computer software and mortgage servicing rights)</t>
  </si>
  <si>
    <t>- Deferred tax liabilities</t>
  </si>
  <si>
    <t>- Gains/losses due to changes in own credit risk including DVA on 
  derivatives</t>
  </si>
  <si>
    <t>- Liquidity reserves</t>
  </si>
  <si>
    <t xml:space="preserve">           - of which: are subject to phase out not included in Tier 2 capital</t>
  </si>
  <si>
    <t xml:space="preserve">           - of which: are included in Tier 2 capital</t>
  </si>
  <si>
    <t>- Subordinated debentures used for regulatory capital</t>
  </si>
  <si>
    <t>- Regulatory capital amortization of maturing debentures</t>
  </si>
  <si>
    <t xml:space="preserve">Obligations related to securities sold short </t>
  </si>
  <si>
    <t>Financial instruments designated at fair value through profit and loss</t>
  </si>
  <si>
    <t>Financial institutions</t>
  </si>
  <si>
    <t>- Other deposits from Business and government</t>
  </si>
  <si>
    <t>- Investment in own Tier 2 instruments</t>
  </si>
  <si>
    <t>Business and government</t>
  </si>
  <si>
    <t>Personal</t>
  </si>
  <si>
    <t>Liabilities</t>
  </si>
  <si>
    <t>- Other assets</t>
  </si>
  <si>
    <t>- Defined pension fund assets</t>
  </si>
  <si>
    <t xml:space="preserve">       Other Assets</t>
  </si>
  <si>
    <t>- Deferred tax assets not deducted from regulatory capital</t>
  </si>
  <si>
    <t>- Deferred tax assets that rely on future profitability</t>
  </si>
  <si>
    <t>- Deferred tax assets arising from temporary differences exceeding the 
  regulatory threshold</t>
  </si>
  <si>
    <t xml:space="preserve">      Deferred tax assets</t>
  </si>
  <si>
    <t>- Computer software intangibles</t>
  </si>
  <si>
    <t>- Intangibles (excl computer software)</t>
  </si>
  <si>
    <t>- Imputed goodwill for Significant Investments</t>
  </si>
  <si>
    <t>- Goodwill</t>
  </si>
  <si>
    <t xml:space="preserve">     Goodwill and other intangible assets</t>
  </si>
  <si>
    <t>- Significant Investments in other financial institutions including deconsolidated subsidiaries within regulatory thresholds</t>
  </si>
  <si>
    <t>- Significant Investments in other financial institutions including deconsolidated subsidiaries exceeding 15% regulatory thresholds</t>
  </si>
  <si>
    <t>- Significant Investments in other financial institutions including deconsolidated subsidiaries exceeding 10% regulatory thresholds</t>
  </si>
  <si>
    <t xml:space="preserve">    Investments in associates</t>
  </si>
  <si>
    <t xml:space="preserve">    Property and equipment</t>
  </si>
  <si>
    <t xml:space="preserve">    Customers' liability under acceptances, net of allowance</t>
  </si>
  <si>
    <t>- Allowances not reflected in regulatory capital</t>
  </si>
  <si>
    <t>- ECL transitional adjustment</t>
  </si>
  <si>
    <t>- Excess of allowances to expected loss</t>
  </si>
  <si>
    <t>- Shortfall of allowances to expected loss</t>
  </si>
  <si>
    <t>- General Allowance reflected in Tier 2 capital</t>
  </si>
  <si>
    <t xml:space="preserve">     Allowance for credit losses</t>
  </si>
  <si>
    <t xml:space="preserve">  </t>
  </si>
  <si>
    <t xml:space="preserve">    Business and government</t>
  </si>
  <si>
    <t xml:space="preserve">    Credit cards</t>
  </si>
  <si>
    <t xml:space="preserve">    Personal loans</t>
  </si>
  <si>
    <t xml:space="preserve">    Residential mortgages</t>
  </si>
  <si>
    <t xml:space="preserve">        - Other securities</t>
  </si>
  <si>
    <t xml:space="preserve">        - Significant investments in Additional Tier 1 capital and other 
           financial institutions reflected in regulatory capital</t>
  </si>
  <si>
    <t xml:space="preserve">     Other </t>
  </si>
  <si>
    <t xml:space="preserve">       - Other trading securities</t>
  </si>
  <si>
    <t xml:space="preserve">       - Investment in own shares</t>
  </si>
  <si>
    <t>Assets</t>
  </si>
  <si>
    <t>Cross-reference to Definition of Capital Components</t>
  </si>
  <si>
    <r>
      <t xml:space="preserve">Under regulatory scope of consolidation </t>
    </r>
    <r>
      <rPr>
        <b/>
        <vertAlign val="superscript"/>
        <sz val="10"/>
        <rFont val="Calibri"/>
        <family val="2"/>
        <scheme val="minor"/>
      </rPr>
      <t>(2)</t>
    </r>
  </si>
  <si>
    <r>
      <t xml:space="preserve">Balance sheet as in published financial statements </t>
    </r>
    <r>
      <rPr>
        <b/>
        <vertAlign val="superscript"/>
        <sz val="10"/>
        <rFont val="Calibri"/>
        <family val="2"/>
        <scheme val="minor"/>
      </rPr>
      <t>(1)</t>
    </r>
  </si>
  <si>
    <r>
      <t xml:space="preserve">Condensed balance sheet
</t>
    </r>
    <r>
      <rPr>
        <sz val="12"/>
        <color rgb="FFFF0000"/>
        <rFont val="Calibri"/>
        <family val="2"/>
        <scheme val="minor"/>
      </rPr>
      <t>(in $ millions)</t>
    </r>
  </si>
  <si>
    <t>CC2: Reconciliation of regulatory capital to balance sheet</t>
  </si>
  <si>
    <t>Rows 14, 16, and 19 are not applicable to Canadian D-SIBs.</t>
  </si>
  <si>
    <t>Of which: D-SIB / G-SIB buffer</t>
  </si>
  <si>
    <t>Of which: bank specific countercyclical buffer requirement</t>
  </si>
  <si>
    <t>Of which: capital conservation buffer requirement</t>
  </si>
  <si>
    <t>Institution-specific buffer requirement (capital conservation buffer plus countercyclical buffer requirements plus higher loss absorbency requirement, expressed as a percentage of risk-weighted assets)</t>
  </si>
  <si>
    <t>CET1 (as a percentage of risk-weighted assets) available after meeting the resolution group’s minimum capital and TLAC requirements</t>
  </si>
  <si>
    <t>TLAC (as a percentage of leverage exposure)</t>
  </si>
  <si>
    <t>TLAC (as a percentage of risk-weighted assets adjusted as permitted under the TLAC regime)</t>
  </si>
  <si>
    <t>TLAC ratios and buffers</t>
  </si>
  <si>
    <t>Leverage exposure measure</t>
  </si>
  <si>
    <t>Total risk-weighted assets adjusted as permitted under the TLAC regime</t>
  </si>
  <si>
    <t>Risk-weighted assets and leverage exposure measure for TLAC purposes</t>
  </si>
  <si>
    <t>TLAC available after deductions</t>
  </si>
  <si>
    <t>Other adjustments to TLAC</t>
  </si>
  <si>
    <t>Deduction of investments in own other TLAC liabilities</t>
  </si>
  <si>
    <t>Deductions of exposures between MPE resolution groups that correspond to items eligible for TLAC (not applicable to SPE G-SIBs)</t>
  </si>
  <si>
    <t>TLAC before deductions</t>
  </si>
  <si>
    <t>Non-regulatory capital elements of TLAC: adjustments</t>
  </si>
  <si>
    <t>TLAC arising from non-regulatory capital instruments before adjustments</t>
  </si>
  <si>
    <t>Eligible ex ante commitments to recapitalise a G-SIB in resolution</t>
  </si>
  <si>
    <t>External TLAC instruments issued by funding vehicles prior to 1 January 2022</t>
  </si>
  <si>
    <t>Of which: amount eligible as TLAC after application of the caps</t>
  </si>
  <si>
    <t>External TLAC instruments issued directly by the bank which are not subordinated to excluded liabilities but meet all other TLAC term sheet requirements.</t>
  </si>
  <si>
    <t>External TLAC instruments issued directly by the bank and subordinated to excluded liabilities</t>
  </si>
  <si>
    <t>Non-regulatory capital elements of TLAC</t>
  </si>
  <si>
    <t>TLAC arising from regulatory capital</t>
  </si>
  <si>
    <t>T2 instruments eligible under the TLAC framework</t>
  </si>
  <si>
    <t>Other adjustments</t>
  </si>
  <si>
    <t>T2 capital ineligible as TLAC as issued out of subsidiaries to third parties</t>
  </si>
  <si>
    <t>Amortized portion of T2 instruments where remaining maturity &gt; 1 year</t>
  </si>
  <si>
    <t>Tier 2 capital (T2) before TLAC adjustments</t>
  </si>
  <si>
    <t>AT1 instruments eligible under the TLAC framework</t>
  </si>
  <si>
    <t>AT1 ineligible as TLAC as issued out of subsidiaries to third parties</t>
  </si>
  <si>
    <t>Additional Tier 1 capital (AT1) before TLAC adjustments</t>
  </si>
  <si>
    <t>Regulatory capital elements of TLAC and adjustments</t>
  </si>
  <si>
    <t>TLAC1: TLAC composition for G-SIBs (at resolution group level)</t>
  </si>
  <si>
    <t>(2) Disclosure not currently required by OSFI.</t>
  </si>
  <si>
    <t>(1) Under the Bank Recapitalization (Bail-In) Regime. Please refer to the Page 62 of the 2021 Annual Report, for a description of the requirements.</t>
  </si>
  <si>
    <t>Subset of row 5 that is perpetual securities</t>
  </si>
  <si>
    <t>Subset of row 5 with residual maturity ≥ 10 years, but excluding perpetual securities</t>
  </si>
  <si>
    <t>Subset of row 5 with 5 years ≤ residual maturity &lt; 10 years</t>
  </si>
  <si>
    <t>Subset of row 5 with 2 years ≤ residual maturity &lt; 5 years</t>
  </si>
  <si>
    <t>Subset of row 5 with 1 year ≤ residual maturity &lt; 2 years</t>
  </si>
  <si>
    <t>Subset of row 4 that are potentially eligible as TLAC</t>
  </si>
  <si>
    <t>Total capital and liabilities less excluded liabilities (row 2 minus row 3)</t>
  </si>
  <si>
    <t>Subset of row 2 that are excluded liabilities</t>
  </si>
  <si>
    <t>Total capital and liabilities net of credit risk mitigation</t>
  </si>
  <si>
    <r>
      <t>Other 
Liabilities</t>
    </r>
    <r>
      <rPr>
        <b/>
        <vertAlign val="superscript"/>
        <sz val="10"/>
        <color theme="1"/>
        <rFont val="Calibri"/>
        <family val="2"/>
        <scheme val="minor"/>
      </rPr>
      <t xml:space="preserve"> (2)</t>
    </r>
  </si>
  <si>
    <r>
      <t>Bail-in Debt</t>
    </r>
    <r>
      <rPr>
        <b/>
        <vertAlign val="superscript"/>
        <sz val="10"/>
        <color theme="1"/>
        <rFont val="Calibri"/>
        <family val="2"/>
        <scheme val="minor"/>
      </rPr>
      <t xml:space="preserve"> (1)</t>
    </r>
    <r>
      <rPr>
        <b/>
        <sz val="10"/>
        <color theme="1"/>
        <rFont val="Calibri"/>
        <family val="2"/>
        <scheme val="minor"/>
      </rPr>
      <t xml:space="preserve">
Par value</t>
    </r>
  </si>
  <si>
    <t>Subordinated Debt
Par value</t>
  </si>
  <si>
    <t>Additional Tier 1  and Limited Recourse Capital Notes
 Stated value</t>
  </si>
  <si>
    <t xml:space="preserve">Preferred shares
Stated value
</t>
  </si>
  <si>
    <t xml:space="preserve">Common shares
Book value
</t>
  </si>
  <si>
    <t xml:space="preserve">Description of creditor ranking </t>
  </si>
  <si>
    <r>
      <t xml:space="preserve">Subset of row 4 that are </t>
    </r>
    <r>
      <rPr>
        <i/>
        <sz val="10"/>
        <color theme="1"/>
        <rFont val="Calibri"/>
        <family val="2"/>
        <scheme val="minor"/>
      </rPr>
      <t xml:space="preserve">potentially </t>
    </r>
    <r>
      <rPr>
        <sz val="10"/>
        <color theme="1"/>
        <rFont val="Calibri"/>
        <family val="2"/>
        <scheme val="minor"/>
      </rPr>
      <t>eligible as TLAC</t>
    </r>
  </si>
  <si>
    <t>6 
(most senior)</t>
  </si>
  <si>
    <t>Sum of 1 to 6</t>
  </si>
  <si>
    <t>Creditor ranking</t>
  </si>
  <si>
    <t>TLAC3: Resolution entity – creditor ranking at legal entity level</t>
  </si>
  <si>
    <t>Leverage ratio exposure measure</t>
  </si>
  <si>
    <r>
      <t>Other adjustments</t>
    </r>
    <r>
      <rPr>
        <vertAlign val="superscript"/>
        <sz val="10"/>
        <color theme="1"/>
        <rFont val="Calibri"/>
        <family val="2"/>
        <scheme val="minor"/>
      </rPr>
      <t>(1)</t>
    </r>
  </si>
  <si>
    <t>Adjustment for off-balance sheet items (i.e. conversion to credit equivalent amounts of off-balance sheet exposures)</t>
  </si>
  <si>
    <t>Adjustment for securities financing transactions (i.e. repos and similar secured lending)</t>
  </si>
  <si>
    <t>Adjustments for derivative financial instruments</t>
  </si>
  <si>
    <t>Adjustment for fiduciary assets recognized on the balance sheet pursuant to the operative  accounting  framework  but  excluded  from  the  leverage  ratio  exposure measure</t>
  </si>
  <si>
    <t>Adjustment for securitized exposures that meet the operational requirements for the recognition of risk transference</t>
  </si>
  <si>
    <t>Adjustment for investments in banking, financial, insurance or commercial entities that are consolidated for accounting purposes but outside the scope of regulatory consolidation</t>
  </si>
  <si>
    <t>Total consolidated assets as per published financial statements</t>
  </si>
  <si>
    <t>LR1: Summary comparison of accounting assets vs leverage ratio exposure measure</t>
  </si>
  <si>
    <t>Leverage Ratio with transitional arrangements for ECL provisioning not applied</t>
  </si>
  <si>
    <t>22a</t>
  </si>
  <si>
    <t>Basel III leverage ratio</t>
  </si>
  <si>
    <t>Leverage ratio</t>
  </si>
  <si>
    <t>Total exposures (sum of rows 5, 11, 16 and 19)</t>
  </si>
  <si>
    <t>Tier 1 capital with transitional arrangements for ECL provisioning not applied</t>
  </si>
  <si>
    <t>20a</t>
  </si>
  <si>
    <t>Tier 1 capital</t>
  </si>
  <si>
    <t>Capital and total exposures</t>
  </si>
  <si>
    <t>Off-balance sheet items (sum of rows 17 and 18)</t>
  </si>
  <si>
    <t>(Adjustments for conversion to credit equivalent amounts)</t>
  </si>
  <si>
    <t>Off-balance sheet exposure at gross notional amount</t>
  </si>
  <si>
    <t>Other off-balance sheet exposures</t>
  </si>
  <si>
    <t>Total securities financing transaction exposures (sum of rows 12 to 15)</t>
  </si>
  <si>
    <t>Agent transaction exposures</t>
  </si>
  <si>
    <t>CCR exposure for SFT assets</t>
  </si>
  <si>
    <t>(Netted amounts of cash payables and cash receivables of gross SFT assets)</t>
  </si>
  <si>
    <t>Gross SFT assets (with no recognition of netting), after adjusting for sale accounting transactions</t>
  </si>
  <si>
    <t>Securities financing transaction exposures</t>
  </si>
  <si>
    <t>Total derivative exposures (sum of rows 6 to 10)</t>
  </si>
  <si>
    <t>(Adjusted effective notional offsets and add-on deductions for written credit derivatives)</t>
  </si>
  <si>
    <t>Adjusted effective notional amount of written credit derivatives</t>
  </si>
  <si>
    <t>(Exempted CCP leg of client-cleared trade exposures)</t>
  </si>
  <si>
    <r>
      <t xml:space="preserve">Add-on amounts for PFE associated with </t>
    </r>
    <r>
      <rPr>
        <i/>
        <sz val="10"/>
        <color theme="1"/>
        <rFont val="Calibri"/>
        <family val="2"/>
        <scheme val="minor"/>
      </rPr>
      <t xml:space="preserve">all </t>
    </r>
    <r>
      <rPr>
        <sz val="10"/>
        <color theme="1"/>
        <rFont val="Calibri"/>
        <family val="2"/>
        <scheme val="minor"/>
      </rPr>
      <t>derivatives transactions</t>
    </r>
  </si>
  <si>
    <r>
      <t xml:space="preserve">Replacement cost associated with </t>
    </r>
    <r>
      <rPr>
        <i/>
        <sz val="10"/>
        <color theme="1"/>
        <rFont val="Calibri"/>
        <family val="2"/>
        <scheme val="minor"/>
      </rPr>
      <t xml:space="preserve">all </t>
    </r>
    <r>
      <rPr>
        <sz val="10"/>
        <color theme="1"/>
        <rFont val="Calibri"/>
        <family val="2"/>
        <scheme val="minor"/>
      </rPr>
      <t>derivatives transactions (where applicable net of eligible cash variation margin and/or with bilateral netting)</t>
    </r>
  </si>
  <si>
    <t>Derivative exposures</t>
  </si>
  <si>
    <t>Total on-balance sheet exposures (excluding derivatives and SFTs) (sum of rows 1 to 4)</t>
  </si>
  <si>
    <t>(Asset amounts deducted in determining Basel III Tier 1 capital)</t>
  </si>
  <si>
    <t>(Deductions of receivables assets for cash variation margin provided in derivatives transactions)</t>
  </si>
  <si>
    <t>Gross-up for derivatives collateral provided where deducted from the balance sheet assets pursuant to the operative accounting framework</t>
  </si>
  <si>
    <t>On-balance sheet exposures (excluding derivatives and securities financing transactions (SFTs), but including collateral)</t>
  </si>
  <si>
    <r>
      <t xml:space="preserve">On-balance sheet exposures </t>
    </r>
    <r>
      <rPr>
        <b/>
        <vertAlign val="superscript"/>
        <sz val="10"/>
        <color theme="1"/>
        <rFont val="Calibri"/>
        <family val="2"/>
        <scheme val="minor"/>
      </rPr>
      <t>(1)</t>
    </r>
  </si>
  <si>
    <t>LR2: Leverage ratio common disclosure</t>
  </si>
  <si>
    <t>(6) Excludes all revocable loan commitments.</t>
  </si>
  <si>
    <t xml:space="preserve">(5) Includes bankers acceptances and deposits with banks. </t>
  </si>
  <si>
    <t>(4) Includes all three ECL Stages, net of allowances related to securitizations of bank originated credit card receivables and ECL related to entities outside the scope of regulatory consolidation.</t>
  </si>
  <si>
    <t>(2) The accounting value of on- and off-balance sheet exposures before any credit conversion factor (CCF) or credit risk mitigation (CRM), but after considering write-offs.</t>
  </si>
  <si>
    <r>
      <t xml:space="preserve">Off-balance sheet exposures </t>
    </r>
    <r>
      <rPr>
        <vertAlign val="superscript"/>
        <sz val="10"/>
        <color theme="1"/>
        <rFont val="Calibri"/>
        <family val="2"/>
        <scheme val="minor"/>
      </rPr>
      <t>(6)</t>
    </r>
  </si>
  <si>
    <t>Debt Securities</t>
  </si>
  <si>
    <r>
      <t>Loans</t>
    </r>
    <r>
      <rPr>
        <vertAlign val="superscript"/>
        <sz val="10"/>
        <color theme="1"/>
        <rFont val="Calibri"/>
        <family val="2"/>
        <scheme val="minor"/>
      </rPr>
      <t xml:space="preserve"> (5)</t>
    </r>
  </si>
  <si>
    <t>Allocated in regulatory category of General</t>
  </si>
  <si>
    <t>Allocated in regulatory category of Specific</t>
  </si>
  <si>
    <t>Non-defaulted exposures</t>
  </si>
  <si>
    <r>
      <t xml:space="preserve">Defaulted exposures </t>
    </r>
    <r>
      <rPr>
        <b/>
        <vertAlign val="superscript"/>
        <sz val="10"/>
        <rFont val="Calibri"/>
        <family val="2"/>
        <scheme val="minor"/>
      </rPr>
      <t>(3)</t>
    </r>
  </si>
  <si>
    <t>Net values (a+b-c)</t>
  </si>
  <si>
    <t>Of which ECL accounting provisions for credit losses on IRB exposures</t>
  </si>
  <si>
    <t>Of which ECL accounting provisions for credit losses on SA exposures</t>
  </si>
  <si>
    <r>
      <t xml:space="preserve">Allowances/ impairments </t>
    </r>
    <r>
      <rPr>
        <b/>
        <vertAlign val="superscript"/>
        <sz val="10"/>
        <rFont val="Calibri"/>
        <family val="2"/>
        <scheme val="minor"/>
      </rPr>
      <t>(4)</t>
    </r>
  </si>
  <si>
    <r>
      <t xml:space="preserve">Gross carrying values of </t>
    </r>
    <r>
      <rPr>
        <b/>
        <vertAlign val="superscript"/>
        <sz val="10"/>
        <rFont val="Calibri"/>
        <family val="2"/>
        <scheme val="minor"/>
      </rPr>
      <t>(2)</t>
    </r>
  </si>
  <si>
    <r>
      <t xml:space="preserve">CR1: Credit quality of assets </t>
    </r>
    <r>
      <rPr>
        <b/>
        <vertAlign val="superscript"/>
        <sz val="12"/>
        <color theme="0"/>
        <rFont val="Arial"/>
        <family val="2"/>
      </rPr>
      <t>(1)</t>
    </r>
  </si>
  <si>
    <t>(2) Regulatory Definition of Default:  when there is objective evidence that the Bank no longer has reasonable assurance as to the timely collection of
      interest and principal, or where a contractual payment is 90 days in arrears (including credit cards), or the customer is declared to be bankrupt.</t>
  </si>
  <si>
    <t>(1) Defaulted exposures include: (i) the Bank’s reported Gross Impaired Loans, (ii) credit cards which meet the regulatory definition of default, and 
       (iii) off-balance sheet commitments, LCs and/or LGs which meet the regulatory definition of default.</t>
  </si>
  <si>
    <r>
      <t xml:space="preserve">Defaulted loans and debt securities - End of Quarter </t>
    </r>
    <r>
      <rPr>
        <b/>
        <vertAlign val="superscript"/>
        <sz val="10"/>
        <color theme="1"/>
        <rFont val="Calibri"/>
        <family val="2"/>
        <scheme val="minor"/>
      </rPr>
      <t>(2)</t>
    </r>
  </si>
  <si>
    <t>Amounts written off</t>
  </si>
  <si>
    <r>
      <t xml:space="preserve">Defaulted loans and debt securities - Beginning of Quarter </t>
    </r>
    <r>
      <rPr>
        <b/>
        <vertAlign val="superscript"/>
        <sz val="10"/>
        <color theme="1"/>
        <rFont val="Calibri"/>
        <family val="2"/>
        <scheme val="minor"/>
      </rPr>
      <t>(2)</t>
    </r>
  </si>
  <si>
    <r>
      <t>CR2: Changes in stock of defaulted loans and debt securities</t>
    </r>
    <r>
      <rPr>
        <b/>
        <vertAlign val="superscript"/>
        <sz val="12"/>
        <color theme="0"/>
        <rFont val="Arial"/>
        <family val="2"/>
      </rPr>
      <t>(1)</t>
    </r>
  </si>
  <si>
    <t>(5) Includes bankers acceptances and deposits with banks.</t>
  </si>
  <si>
    <t>(4) Includes government insured mortgages.</t>
  </si>
  <si>
    <t xml:space="preserve">(3) Includes retail mortgages and real estate secured lines of credit under both AIRB and standardized approaches. </t>
  </si>
  <si>
    <t>(2) Includes non-retail and retail AIRB exposures, where collateral is used within the estimation of LGD.</t>
  </si>
  <si>
    <t>(1) Carrying amounts of on-balance sheet exposures are net of all three ECL Stages and write-offs.</t>
  </si>
  <si>
    <t>Of which defaulted</t>
  </si>
  <si>
    <t>Exposures secured by credit derivatives</t>
  </si>
  <si>
    <r>
      <t xml:space="preserve">Exposures secured by financial guarantees </t>
    </r>
    <r>
      <rPr>
        <b/>
        <vertAlign val="superscript"/>
        <sz val="10"/>
        <rFont val="Calibri"/>
        <family val="2"/>
        <scheme val="minor"/>
      </rPr>
      <t>(4)</t>
    </r>
  </si>
  <si>
    <r>
      <t>Exposures secured by collateral</t>
    </r>
    <r>
      <rPr>
        <b/>
        <vertAlign val="superscript"/>
        <sz val="10"/>
        <rFont val="Calibri"/>
        <family val="2"/>
        <scheme val="minor"/>
      </rPr>
      <t xml:space="preserve"> (2) (3)</t>
    </r>
  </si>
  <si>
    <r>
      <t>Exposures to be secured</t>
    </r>
    <r>
      <rPr>
        <b/>
        <vertAlign val="superscript"/>
        <sz val="10"/>
        <rFont val="Calibri"/>
        <family val="2"/>
        <scheme val="minor"/>
      </rPr>
      <t xml:space="preserve"> (1)</t>
    </r>
  </si>
  <si>
    <r>
      <t>Unsecured exposures: carrying amount</t>
    </r>
    <r>
      <rPr>
        <b/>
        <vertAlign val="superscript"/>
        <sz val="10"/>
        <rFont val="Calibri"/>
        <family val="2"/>
        <scheme val="minor"/>
      </rPr>
      <t xml:space="preserve"> (1)</t>
    </r>
  </si>
  <si>
    <t>b1</t>
  </si>
  <si>
    <t xml:space="preserve">CR3: Credit risk mitigation techniques – overview </t>
  </si>
  <si>
    <t xml:space="preserve">(3) Exposures to CCP and risk-weighted threshold deductions are excluded. </t>
  </si>
  <si>
    <t>(2) Includes equities under the AIRB Materiality Threshold which are risk weighted at 100% plus the 6% scalar requirement.</t>
  </si>
  <si>
    <t>(1) Includes adjustments for credit risk mitigation based on the application of the Comprehensive Approach for collateral.</t>
  </si>
  <si>
    <r>
      <t xml:space="preserve">Other Assets </t>
    </r>
    <r>
      <rPr>
        <vertAlign val="superscript"/>
        <sz val="10"/>
        <rFont val="Calibri"/>
        <family val="2"/>
        <scheme val="minor"/>
      </rPr>
      <t>(3)</t>
    </r>
  </si>
  <si>
    <r>
      <t xml:space="preserve">Equity </t>
    </r>
    <r>
      <rPr>
        <vertAlign val="superscript"/>
        <sz val="10"/>
        <rFont val="Calibri"/>
        <family val="2"/>
        <scheme val="minor"/>
      </rPr>
      <t>(2)</t>
    </r>
  </si>
  <si>
    <t>Real Estate Secured</t>
  </si>
  <si>
    <t>RWA density</t>
  </si>
  <si>
    <t>RWA</t>
  </si>
  <si>
    <t>Off-balance sheet amount</t>
  </si>
  <si>
    <t>On-balance sheet amount</t>
  </si>
  <si>
    <t>Asset classes</t>
  </si>
  <si>
    <t>RWA and RWA density</t>
  </si>
  <si>
    <r>
      <t>Exposures post-CCF and CRM</t>
    </r>
    <r>
      <rPr>
        <b/>
        <vertAlign val="superscript"/>
        <sz val="10"/>
        <rFont val="Calibri"/>
        <family val="2"/>
        <scheme val="minor"/>
      </rPr>
      <t xml:space="preserve"> (1)</t>
    </r>
  </si>
  <si>
    <t>Exposures before CCF and CRM</t>
  </si>
  <si>
    <t>CR4: Standardized approach – credit risk exposures and 
Credit Risk Mitigation (CRM) effects</t>
  </si>
  <si>
    <t xml:space="preserve">(3) Exposures to CCPs and risk-weighted threshold deduction amounts are excluded. </t>
  </si>
  <si>
    <t>(1)  Exposure amount used for the calculation of capital requirements, including both on- and off-balance sheet amounts, net of allowances (ECL Stage 3) and write-offs.
       The amounts are after application of credit risk mitigation (CRM) techniques and credit conversion factors (CCF). Includes CRM adjustments to exposures based on
       the application of the Comprehensive Approach for collateral.</t>
  </si>
  <si>
    <r>
      <t xml:space="preserve">Other Assets </t>
    </r>
    <r>
      <rPr>
        <vertAlign val="superscript"/>
        <sz val="10"/>
        <color theme="1"/>
        <rFont val="Calibri"/>
        <family val="2"/>
        <scheme val="minor"/>
      </rPr>
      <t>(3)</t>
    </r>
  </si>
  <si>
    <r>
      <t>Equity</t>
    </r>
    <r>
      <rPr>
        <vertAlign val="superscript"/>
        <sz val="10"/>
        <color theme="1"/>
        <rFont val="Calibri"/>
        <family val="2"/>
        <scheme val="minor"/>
      </rPr>
      <t>(2)</t>
    </r>
  </si>
  <si>
    <r>
      <t xml:space="preserve">Equity </t>
    </r>
    <r>
      <rPr>
        <vertAlign val="superscript"/>
        <sz val="10"/>
        <color theme="1"/>
        <rFont val="Calibri"/>
        <family val="2"/>
        <scheme val="minor"/>
      </rPr>
      <t>(2)</t>
    </r>
  </si>
  <si>
    <r>
      <t>Total credit exposures amount (post-CCF and post-CRM)</t>
    </r>
    <r>
      <rPr>
        <b/>
        <vertAlign val="superscript"/>
        <sz val="10"/>
        <rFont val="Calibri"/>
        <family val="2"/>
        <scheme val="minor"/>
      </rPr>
      <t xml:space="preserve"> (1)</t>
    </r>
  </si>
  <si>
    <t>Others</t>
  </si>
  <si>
    <t>j</t>
  </si>
  <si>
    <t>i</t>
  </si>
  <si>
    <t>h</t>
  </si>
  <si>
    <t>Risk weight</t>
  </si>
  <si>
    <t>CR5: Standardized approach – exposures by asset classes and risk weights</t>
  </si>
  <si>
    <t>(8) Includes all three ECL stages under IFRS 9.</t>
  </si>
  <si>
    <t>(7) RWA density is calculated as Risk-weighted Assets (column i) divided by EAD post-CRM and post-CCF (column d).</t>
  </si>
  <si>
    <t>(6) After application of AIRB scalar of 1.06.</t>
  </si>
  <si>
    <t>(5) Average maturity is not used in RWA calculation for retail exposures except for the retail residential mortgages where a substitution approach was done
      to recognize the government guarantee and guarantee of insurance companies.</t>
  </si>
  <si>
    <t>(4) Post-CRM LGD weighted by post-CRM EAD.</t>
  </si>
  <si>
    <t>(3) Number of obligors represents the number of retail accounts.</t>
  </si>
  <si>
    <t>(2) Post-CRM PD weighted by post-CRM EAD.</t>
  </si>
  <si>
    <t>(1) Includes the retail residential mortgage exposures insured by CMHC, Genworth Canada and Canada Guaranty Insurance.</t>
  </si>
  <si>
    <t>Sub-total</t>
  </si>
  <si>
    <t>100.00 (Default)</t>
  </si>
  <si>
    <t>10.00 to &lt;100.00</t>
  </si>
  <si>
    <t>2.50 to &lt;10.00</t>
  </si>
  <si>
    <t>0.75 to &lt;2.50</t>
  </si>
  <si>
    <t>0.50 to &lt;0.75</t>
  </si>
  <si>
    <t>0.25 to &lt;0.50</t>
  </si>
  <si>
    <t>0.15 to &lt;0.25</t>
  </si>
  <si>
    <t>0.00 to &lt;0.15</t>
  </si>
  <si>
    <t>Other Retail Exposures</t>
  </si>
  <si>
    <t>Retail - qualifying revolving (QRRE)</t>
  </si>
  <si>
    <t>Retail - uninsured exposures secured by residential real estate</t>
  </si>
  <si>
    <t>Retail - insured exposures secured by residential real estate</t>
  </si>
  <si>
    <r>
      <t xml:space="preserve">Provisions </t>
    </r>
    <r>
      <rPr>
        <b/>
        <vertAlign val="superscript"/>
        <sz val="10"/>
        <rFont val="Calibri"/>
        <family val="2"/>
        <scheme val="minor"/>
      </rPr>
      <t>(8)</t>
    </r>
  </si>
  <si>
    <r>
      <t xml:space="preserve">EL </t>
    </r>
    <r>
      <rPr>
        <b/>
        <vertAlign val="superscript"/>
        <sz val="10"/>
        <rFont val="Calibri"/>
        <family val="2"/>
        <scheme val="minor"/>
      </rPr>
      <t>(1)</t>
    </r>
  </si>
  <si>
    <r>
      <t xml:space="preserve">RWA density </t>
    </r>
    <r>
      <rPr>
        <b/>
        <vertAlign val="superscript"/>
        <sz val="10"/>
        <rFont val="Calibri"/>
        <family val="2"/>
        <scheme val="minor"/>
      </rPr>
      <t>(7)</t>
    </r>
  </si>
  <si>
    <r>
      <t xml:space="preserve">RWA </t>
    </r>
    <r>
      <rPr>
        <b/>
        <vertAlign val="superscript"/>
        <sz val="10"/>
        <rFont val="Calibri"/>
        <family val="2"/>
        <scheme val="minor"/>
      </rPr>
      <t>(1)(6)</t>
    </r>
  </si>
  <si>
    <r>
      <t>Average 
maturity</t>
    </r>
    <r>
      <rPr>
        <sz val="10"/>
        <rFont val="Calibri"/>
        <family val="2"/>
        <scheme val="minor"/>
      </rPr>
      <t xml:space="preserve"> </t>
    </r>
    <r>
      <rPr>
        <vertAlign val="superscript"/>
        <sz val="10"/>
        <rFont val="Calibri"/>
        <family val="2"/>
        <scheme val="minor"/>
      </rPr>
      <t>(</t>
    </r>
    <r>
      <rPr>
        <vertAlign val="superscript"/>
        <sz val="10"/>
        <rFont val="Segoe UI"/>
        <family val="2"/>
      </rPr>
      <t>5)</t>
    </r>
  </si>
  <si>
    <r>
      <t>Average LGD</t>
    </r>
    <r>
      <rPr>
        <sz val="10"/>
        <rFont val="Calibri"/>
        <family val="2"/>
        <scheme val="minor"/>
      </rPr>
      <t xml:space="preserve"> </t>
    </r>
    <r>
      <rPr>
        <vertAlign val="superscript"/>
        <sz val="10"/>
        <rFont val="Calibri"/>
        <family val="2"/>
        <scheme val="minor"/>
      </rPr>
      <t>(</t>
    </r>
    <r>
      <rPr>
        <vertAlign val="superscript"/>
        <sz val="10"/>
        <rFont val="Segoe UI"/>
        <family val="2"/>
      </rPr>
      <t>4)</t>
    </r>
  </si>
  <si>
    <r>
      <t xml:space="preserve">Number of obligors </t>
    </r>
    <r>
      <rPr>
        <b/>
        <vertAlign val="superscript"/>
        <sz val="10"/>
        <rFont val="Calibri"/>
        <family val="2"/>
        <scheme val="minor"/>
      </rPr>
      <t>(3)</t>
    </r>
  </si>
  <si>
    <r>
      <t xml:space="preserve">Average
 PD </t>
    </r>
    <r>
      <rPr>
        <b/>
        <vertAlign val="superscript"/>
        <sz val="10"/>
        <rFont val="Calibri"/>
        <family val="2"/>
        <scheme val="minor"/>
      </rPr>
      <t>(2)</t>
    </r>
  </si>
  <si>
    <r>
      <t xml:space="preserve">EAD post-CRM and post-CCF </t>
    </r>
    <r>
      <rPr>
        <b/>
        <vertAlign val="superscript"/>
        <sz val="10"/>
        <rFont val="Calibri"/>
        <family val="2"/>
        <scheme val="minor"/>
      </rPr>
      <t>(1)</t>
    </r>
  </si>
  <si>
    <t xml:space="preserve"> Average CCF</t>
  </si>
  <si>
    <t>Off- balance sheet exposures pre-CCF</t>
  </si>
  <si>
    <t>Original on- balance sheet gross exposures</t>
  </si>
  <si>
    <t>l</t>
  </si>
  <si>
    <t>k</t>
  </si>
  <si>
    <t>PD scale</t>
  </si>
  <si>
    <t>CR6: IRB – Credit risk exposures by portfolio and PD range - Retail</t>
  </si>
  <si>
    <t>(8) Includes all three ECL stages under IFRS 9, and partial write-offs.</t>
  </si>
  <si>
    <t>(5) Effective remaining maturity in years.</t>
  </si>
  <si>
    <t>(3) Represents the number of individual borrowers.</t>
  </si>
  <si>
    <t>(1) Excludes the retail residential mortgages insured by CMHC, Genworth Canada and Canada Guaranty Insurance.</t>
  </si>
  <si>
    <t>Corporate – Specialized Lending</t>
  </si>
  <si>
    <r>
      <t xml:space="preserve">Corporate - Other </t>
    </r>
    <r>
      <rPr>
        <b/>
        <vertAlign val="superscript"/>
        <sz val="10"/>
        <color theme="1"/>
        <rFont val="Calibri"/>
        <family val="2"/>
        <scheme val="minor"/>
      </rPr>
      <t>(9)</t>
    </r>
  </si>
  <si>
    <r>
      <t xml:space="preserve">Provisions </t>
    </r>
    <r>
      <rPr>
        <b/>
        <vertAlign val="superscript"/>
        <sz val="10"/>
        <color theme="1"/>
        <rFont val="Calibri"/>
        <family val="2"/>
        <scheme val="minor"/>
      </rPr>
      <t>(8)</t>
    </r>
  </si>
  <si>
    <t xml:space="preserve">EL </t>
  </si>
  <si>
    <r>
      <t xml:space="preserve">RWA density </t>
    </r>
    <r>
      <rPr>
        <b/>
        <vertAlign val="superscript"/>
        <sz val="10"/>
        <color theme="1"/>
        <rFont val="Calibri"/>
        <family val="2"/>
        <scheme val="minor"/>
      </rPr>
      <t>(7)</t>
    </r>
  </si>
  <si>
    <r>
      <t xml:space="preserve">RWA </t>
    </r>
    <r>
      <rPr>
        <b/>
        <vertAlign val="superscript"/>
        <sz val="10"/>
        <color theme="1"/>
        <rFont val="Calibri"/>
        <family val="2"/>
        <scheme val="minor"/>
      </rPr>
      <t>(6)</t>
    </r>
  </si>
  <si>
    <r>
      <t xml:space="preserve">Average maturity </t>
    </r>
    <r>
      <rPr>
        <b/>
        <vertAlign val="superscript"/>
        <sz val="10"/>
        <color theme="1"/>
        <rFont val="Calibri"/>
        <family val="2"/>
        <scheme val="minor"/>
      </rPr>
      <t>(5)</t>
    </r>
  </si>
  <si>
    <r>
      <t xml:space="preserve">Average LGD </t>
    </r>
    <r>
      <rPr>
        <b/>
        <vertAlign val="superscript"/>
        <sz val="10"/>
        <color theme="1"/>
        <rFont val="Calibri"/>
        <family val="2"/>
        <scheme val="minor"/>
      </rPr>
      <t>(4)</t>
    </r>
  </si>
  <si>
    <r>
      <t xml:space="preserve">Number of obligors </t>
    </r>
    <r>
      <rPr>
        <b/>
        <vertAlign val="superscript"/>
        <sz val="10"/>
        <color theme="1"/>
        <rFont val="Calibri"/>
        <family val="2"/>
        <scheme val="minor"/>
      </rPr>
      <t>(3)</t>
    </r>
  </si>
  <si>
    <r>
      <t xml:space="preserve">Average
PD </t>
    </r>
    <r>
      <rPr>
        <b/>
        <vertAlign val="superscript"/>
        <sz val="10"/>
        <color theme="1"/>
        <rFont val="Calibri"/>
        <family val="2"/>
        <scheme val="minor"/>
      </rPr>
      <t>(2)</t>
    </r>
  </si>
  <si>
    <t>EAD post-CRM and post-CCF</t>
  </si>
  <si>
    <r>
      <t xml:space="preserve">CR6: IRB – Credit risk exposures by portfolio and PD range - Non-Retail </t>
    </r>
    <r>
      <rPr>
        <b/>
        <vertAlign val="superscript"/>
        <sz val="12"/>
        <color theme="0"/>
        <rFont val="Arial"/>
        <family val="2"/>
      </rPr>
      <t>(1)</t>
    </r>
  </si>
  <si>
    <t xml:space="preserve">(1) As at the reporting date, there was no impact on RWA from credit derivatives, used as a CRM technique, within the banking book. </t>
  </si>
  <si>
    <t>Purchased receivables – AIRB</t>
  </si>
  <si>
    <t>Purchased receivables – FIRB</t>
  </si>
  <si>
    <t>Equity – AIRB</t>
  </si>
  <si>
    <t>Equity – FIRB</t>
  </si>
  <si>
    <t>Other retail exposures</t>
  </si>
  <si>
    <t>Retail – SME</t>
  </si>
  <si>
    <t>Retail – residential mortgage exposures</t>
  </si>
  <si>
    <t>Retail – qualifying revolving (QRRE)</t>
  </si>
  <si>
    <t>Specialized lending – AIRB</t>
  </si>
  <si>
    <t>Specialized lending – FIRB</t>
  </si>
  <si>
    <t>Corporate – AIRB</t>
  </si>
  <si>
    <t>Corporate – FIRB</t>
  </si>
  <si>
    <t>Bank – AIRB</t>
  </si>
  <si>
    <t>Bank – FIRB</t>
  </si>
  <si>
    <t>Sovereign – AIRB</t>
  </si>
  <si>
    <t>Sovereign – FIRB</t>
  </si>
  <si>
    <r>
      <t>Actual RWA</t>
    </r>
    <r>
      <rPr>
        <b/>
        <vertAlign val="superscript"/>
        <sz val="10"/>
        <rFont val="Calibri"/>
        <family val="2"/>
        <scheme val="minor"/>
      </rPr>
      <t>(1)</t>
    </r>
  </si>
  <si>
    <t>Pre-credit derivatives 
RWA</t>
  </si>
  <si>
    <r>
      <t>b</t>
    </r>
    <r>
      <rPr>
        <b/>
        <vertAlign val="subscript"/>
        <sz val="10"/>
        <rFont val="Calibri"/>
        <family val="2"/>
        <scheme val="minor"/>
      </rPr>
      <t>4</t>
    </r>
  </si>
  <si>
    <r>
      <t>a</t>
    </r>
    <r>
      <rPr>
        <b/>
        <vertAlign val="subscript"/>
        <sz val="10"/>
        <rFont val="Calibri"/>
        <family val="2"/>
        <scheme val="minor"/>
      </rPr>
      <t>4</t>
    </r>
  </si>
  <si>
    <r>
      <t>b</t>
    </r>
    <r>
      <rPr>
        <b/>
        <vertAlign val="subscript"/>
        <sz val="10"/>
        <rFont val="Calibri"/>
        <family val="2"/>
        <scheme val="minor"/>
      </rPr>
      <t>3</t>
    </r>
  </si>
  <si>
    <r>
      <t>a</t>
    </r>
    <r>
      <rPr>
        <b/>
        <vertAlign val="subscript"/>
        <sz val="10"/>
        <rFont val="Calibri"/>
        <family val="2"/>
        <scheme val="minor"/>
      </rPr>
      <t>3</t>
    </r>
  </si>
  <si>
    <r>
      <t>b</t>
    </r>
    <r>
      <rPr>
        <b/>
        <vertAlign val="subscript"/>
        <sz val="10"/>
        <rFont val="Calibri"/>
        <family val="2"/>
        <scheme val="minor"/>
      </rPr>
      <t>2</t>
    </r>
  </si>
  <si>
    <r>
      <t>a</t>
    </r>
    <r>
      <rPr>
        <b/>
        <vertAlign val="subscript"/>
        <sz val="10"/>
        <rFont val="Calibri"/>
        <family val="2"/>
        <scheme val="minor"/>
      </rPr>
      <t>2</t>
    </r>
  </si>
  <si>
    <t>CR7: IRB – Effect on RWA of credit derivatives used as CRM techniques</t>
  </si>
  <si>
    <t>(7) This category captures changes that cannot be attributed to any other category.</t>
  </si>
  <si>
    <t>(6) Changes driven by market movements such as foreign exchange movements.</t>
  </si>
  <si>
    <t>(5) Changes in book size due to acquisitions and/or divestitures.</t>
  </si>
  <si>
    <t>(4) Changes due to methodological changes in calculations driven by regulatory policy changes, including both revisions to existing regulations and new regulations.</t>
  </si>
  <si>
    <t>(3) Changes due to model implementation, changes in model scope, or any changes intended to address model weaknesses.</t>
  </si>
  <si>
    <t>(2) Changes in the assessed quality of the bank’s assets due to changes in borrower risk, such as rating grade migration, parameter recalibration, or similar effects.</t>
  </si>
  <si>
    <t>(1) Organic changes in book size and composition (including origination of new businesses and maturing loans) excluding acquisitions and disposal of entities.</t>
  </si>
  <si>
    <t>RWA as at end of reporting period</t>
  </si>
  <si>
    <r>
      <t>Other</t>
    </r>
    <r>
      <rPr>
        <vertAlign val="superscript"/>
        <sz val="10"/>
        <color theme="1"/>
        <rFont val="Calibri"/>
        <family val="2"/>
        <scheme val="minor"/>
      </rPr>
      <t xml:space="preserve"> (7)</t>
    </r>
  </si>
  <si>
    <r>
      <t xml:space="preserve">Foreign exchange movements </t>
    </r>
    <r>
      <rPr>
        <vertAlign val="superscript"/>
        <sz val="10"/>
        <color theme="1"/>
        <rFont val="Calibri"/>
        <family val="2"/>
        <scheme val="minor"/>
      </rPr>
      <t>(6)</t>
    </r>
  </si>
  <si>
    <r>
      <t>Acquisitions and disposals</t>
    </r>
    <r>
      <rPr>
        <vertAlign val="superscript"/>
        <sz val="10"/>
        <color theme="1"/>
        <rFont val="Calibri"/>
        <family val="2"/>
        <scheme val="minor"/>
      </rPr>
      <t xml:space="preserve"> (5)</t>
    </r>
  </si>
  <si>
    <r>
      <t>Methodology and policy</t>
    </r>
    <r>
      <rPr>
        <vertAlign val="superscript"/>
        <sz val="10"/>
        <color theme="1"/>
        <rFont val="Calibri"/>
        <family val="2"/>
        <scheme val="minor"/>
      </rPr>
      <t xml:space="preserve"> (4)</t>
    </r>
  </si>
  <si>
    <r>
      <t>Model updates</t>
    </r>
    <r>
      <rPr>
        <vertAlign val="superscript"/>
        <sz val="10"/>
        <color theme="1"/>
        <rFont val="Calibri"/>
        <family val="2"/>
        <scheme val="minor"/>
      </rPr>
      <t xml:space="preserve"> (3)</t>
    </r>
  </si>
  <si>
    <r>
      <t>Asset quality</t>
    </r>
    <r>
      <rPr>
        <vertAlign val="superscript"/>
        <sz val="10"/>
        <color theme="1"/>
        <rFont val="Calibri"/>
        <family val="2"/>
        <scheme val="minor"/>
      </rPr>
      <t xml:space="preserve"> (2)</t>
    </r>
  </si>
  <si>
    <r>
      <t>Asset size</t>
    </r>
    <r>
      <rPr>
        <vertAlign val="superscript"/>
        <sz val="10"/>
        <color theme="1"/>
        <rFont val="Calibri"/>
        <family val="2"/>
        <scheme val="minor"/>
      </rPr>
      <t xml:space="preserve"> (1)</t>
    </r>
  </si>
  <si>
    <t>RWA as at end of previous reporting period</t>
  </si>
  <si>
    <r>
      <t>a</t>
    </r>
    <r>
      <rPr>
        <vertAlign val="subscript"/>
        <sz val="8.5"/>
        <color theme="1"/>
        <rFont val="Segoe UI"/>
        <family val="2"/>
      </rPr>
      <t>4</t>
    </r>
  </si>
  <si>
    <r>
      <t>a</t>
    </r>
    <r>
      <rPr>
        <vertAlign val="subscript"/>
        <sz val="8.5"/>
        <color theme="1"/>
        <rFont val="Segoe UI"/>
        <family val="2"/>
      </rPr>
      <t>3</t>
    </r>
  </si>
  <si>
    <r>
      <t>a</t>
    </r>
    <r>
      <rPr>
        <vertAlign val="subscript"/>
        <sz val="8.5"/>
        <color theme="1"/>
        <rFont val="Segoe UI"/>
        <family val="2"/>
      </rPr>
      <t>2</t>
    </r>
  </si>
  <si>
    <t>CR8: RWA flow statements of credit risk exposures under IRB</t>
  </si>
  <si>
    <t xml:space="preserve">(1) As at the reporting date, specialized lending and equities under the simple risk-weight method are not applicable. </t>
  </si>
  <si>
    <t>Other equity exposures</t>
  </si>
  <si>
    <t xml:space="preserve">Private equity exposures </t>
  </si>
  <si>
    <t>Exchange-traded equity exposures</t>
  </si>
  <si>
    <t xml:space="preserve">Expected Losses </t>
  </si>
  <si>
    <t xml:space="preserve">RWA </t>
  </si>
  <si>
    <t xml:space="preserve">Exposure Amount </t>
  </si>
  <si>
    <t>RW</t>
  </si>
  <si>
    <t xml:space="preserve">Off-balance sheet amount </t>
  </si>
  <si>
    <t xml:space="preserve">On-balance sheet amount </t>
  </si>
  <si>
    <t xml:space="preserve">  Categories </t>
  </si>
  <si>
    <t>Equities under the simple risk-weight approach</t>
  </si>
  <si>
    <t>-</t>
  </si>
  <si>
    <t>Default</t>
  </si>
  <si>
    <t>Weak</t>
  </si>
  <si>
    <t xml:space="preserve">Satisfactory </t>
  </si>
  <si>
    <t>Equal to or more than 2.5 years</t>
  </si>
  <si>
    <t xml:space="preserve">Less than 2.5 Years </t>
  </si>
  <si>
    <t>Good</t>
  </si>
  <si>
    <t>Strong</t>
  </si>
  <si>
    <t xml:space="preserve">Remaining Maturity </t>
  </si>
  <si>
    <t xml:space="preserve">Regulatory Categories </t>
  </si>
  <si>
    <t xml:space="preserve">HVCRE </t>
  </si>
  <si>
    <t xml:space="preserve">Less than 2.5 years </t>
  </si>
  <si>
    <t>IPRE</t>
  </si>
  <si>
    <t>CF</t>
  </si>
  <si>
    <t>OF</t>
  </si>
  <si>
    <t>PF</t>
  </si>
  <si>
    <t xml:space="preserve">Other than HVCRE </t>
  </si>
  <si>
    <r>
      <t>Specialized Lending</t>
    </r>
    <r>
      <rPr>
        <b/>
        <vertAlign val="superscript"/>
        <sz val="14"/>
        <rFont val="Calibri"/>
        <family val="2"/>
        <scheme val="minor"/>
      </rPr>
      <t xml:space="preserve"> (1)</t>
    </r>
    <r>
      <rPr>
        <b/>
        <sz val="14"/>
        <rFont val="Calibri"/>
        <family val="2"/>
        <scheme val="minor"/>
      </rPr>
      <t xml:space="preserve">  - Q2 2022</t>
    </r>
  </si>
  <si>
    <t>CR10: IRB (Specialized lending and equities under the simple risk-weight method)</t>
  </si>
  <si>
    <t xml:space="preserve">     (2) Includes OTC derivatives related transactions only.</t>
  </si>
  <si>
    <t xml:space="preserve">     (1) Excludes exposures cleared through a CCP and CVA charges.</t>
  </si>
  <si>
    <t>VaR for SFTs</t>
  </si>
  <si>
    <t>Comprehensive Approach for credit risk mitigation (for SFTs)</t>
  </si>
  <si>
    <t>Simple Approach for credit risk mitigation (for SFTs)</t>
  </si>
  <si>
    <r>
      <t xml:space="preserve">Internal Model Method (for derivatives and SFTs) </t>
    </r>
    <r>
      <rPr>
        <vertAlign val="superscript"/>
        <sz val="10"/>
        <color theme="1"/>
        <rFont val="Calibri"/>
        <family val="2"/>
        <scheme val="minor"/>
      </rPr>
      <t>(2)</t>
    </r>
  </si>
  <si>
    <t>CEM / SA-CCR (for derivatives)</t>
  </si>
  <si>
    <t>EAD post- CRM</t>
  </si>
  <si>
    <t>Alpha used for computing regulatory EAD</t>
  </si>
  <si>
    <t>EEPE</t>
  </si>
  <si>
    <t>Potential future exposure</t>
  </si>
  <si>
    <t>Replacement cost</t>
  </si>
  <si>
    <r>
      <t xml:space="preserve">CCR1: Analysis of counterparty credit risk (CCR) exposure by approach </t>
    </r>
    <r>
      <rPr>
        <b/>
        <vertAlign val="superscript"/>
        <sz val="12"/>
        <color theme="0"/>
        <rFont val="Arial "/>
      </rPr>
      <t>(1)</t>
    </r>
  </si>
  <si>
    <t>Total subject to the CVA capital charge</t>
  </si>
  <si>
    <t>All portfolios subject to the Standardized CVA capital charge</t>
  </si>
  <si>
    <t>(ii) Stressed VaR component (including the multiplier)</t>
  </si>
  <si>
    <t>(i) VaR component (including the 3×multiplier)</t>
  </si>
  <si>
    <t>Total portfolios subject to the Advanced CVA capital charge</t>
  </si>
  <si>
    <t>EAD post-CRM</t>
  </si>
  <si>
    <r>
      <t>b</t>
    </r>
    <r>
      <rPr>
        <vertAlign val="subscript"/>
        <sz val="8.5"/>
        <rFont val="Segoe UI"/>
        <family val="2"/>
      </rPr>
      <t>4</t>
    </r>
  </si>
  <si>
    <r>
      <t>b</t>
    </r>
    <r>
      <rPr>
        <vertAlign val="subscript"/>
        <sz val="8.5"/>
        <rFont val="Segoe UI"/>
        <family val="2"/>
      </rPr>
      <t>3</t>
    </r>
  </si>
  <si>
    <r>
      <t>b</t>
    </r>
    <r>
      <rPr>
        <vertAlign val="subscript"/>
        <sz val="8.5"/>
        <rFont val="Segoe UI"/>
        <family val="2"/>
      </rPr>
      <t>2</t>
    </r>
  </si>
  <si>
    <t>CCR2: Credit valuation adjustment (CVA) capital charge</t>
  </si>
  <si>
    <t>(2) Other assets: the amount excludes exposures to CCPs, which are reported in CCR8.</t>
  </si>
  <si>
    <t>(1) Total credit exposure: the amount relevant for the capital requirements calculation, having applied CRM techniques.</t>
  </si>
  <si>
    <r>
      <t xml:space="preserve">Other assets </t>
    </r>
    <r>
      <rPr>
        <vertAlign val="superscript"/>
        <sz val="10"/>
        <color theme="1"/>
        <rFont val="Calibri"/>
        <family val="2"/>
        <scheme val="minor"/>
      </rPr>
      <t>(2)</t>
    </r>
  </si>
  <si>
    <t>Regulatory retail portfolios</t>
  </si>
  <si>
    <t>Corporates</t>
  </si>
  <si>
    <t>Securities firms</t>
  </si>
  <si>
    <t>Banks</t>
  </si>
  <si>
    <t>Multilateral development banks (MDBs)</t>
  </si>
  <si>
    <t>Non-central government public sector entities (PSEs)</t>
  </si>
  <si>
    <t>Sovereigns</t>
  </si>
  <si>
    <t>Regulatory portfolio</t>
  </si>
  <si>
    <r>
      <t>Total credit exposure</t>
    </r>
    <r>
      <rPr>
        <b/>
        <vertAlign val="superscript"/>
        <sz val="10"/>
        <rFont val="Calibri"/>
        <family val="2"/>
        <scheme val="minor"/>
      </rPr>
      <t>(1)</t>
    </r>
  </si>
  <si>
    <t>CCR3: Standardized approach – CCR exposures by regulatory portfolio and risk weights</t>
  </si>
  <si>
    <t>(6) RWA density is calculated as Risk-weighted Assets (column f) divided by EAD post-CRM (column a).</t>
  </si>
  <si>
    <t>(5) After application of AIRB scalar of 1.06.</t>
  </si>
  <si>
    <t>(4) Effective remaining maturity in years.</t>
  </si>
  <si>
    <t>(3) Post-CRM LGD weighted by post-CRM EAD.</t>
  </si>
  <si>
    <t>(1) Represents AIRB exposures for Derivatives and SFT.</t>
  </si>
  <si>
    <r>
      <t xml:space="preserve">RWA density </t>
    </r>
    <r>
      <rPr>
        <b/>
        <vertAlign val="superscript"/>
        <sz val="10"/>
        <rFont val="Calibri"/>
        <family val="2"/>
        <scheme val="minor"/>
      </rPr>
      <t>(6)</t>
    </r>
  </si>
  <si>
    <r>
      <t xml:space="preserve">RWA </t>
    </r>
    <r>
      <rPr>
        <b/>
        <vertAlign val="superscript"/>
        <sz val="10"/>
        <rFont val="Calibri"/>
        <family val="2"/>
        <scheme val="minor"/>
      </rPr>
      <t>(5)</t>
    </r>
  </si>
  <si>
    <r>
      <t xml:space="preserve">Average maturity </t>
    </r>
    <r>
      <rPr>
        <b/>
        <vertAlign val="superscript"/>
        <sz val="10"/>
        <rFont val="Calibri"/>
        <family val="2"/>
        <scheme val="minor"/>
      </rPr>
      <t>(4)</t>
    </r>
  </si>
  <si>
    <r>
      <t xml:space="preserve">Average LGD </t>
    </r>
    <r>
      <rPr>
        <b/>
        <vertAlign val="superscript"/>
        <sz val="10"/>
        <rFont val="Calibri"/>
        <family val="2"/>
        <scheme val="minor"/>
      </rPr>
      <t>(3)</t>
    </r>
  </si>
  <si>
    <t>Number of obligors</t>
  </si>
  <si>
    <r>
      <t xml:space="preserve">Average PD  </t>
    </r>
    <r>
      <rPr>
        <b/>
        <vertAlign val="superscript"/>
        <sz val="10"/>
        <rFont val="Calibri"/>
        <family val="2"/>
        <scheme val="minor"/>
      </rPr>
      <t>(2)</t>
    </r>
  </si>
  <si>
    <r>
      <t xml:space="preserve">CCR4: IRB – CCR exposures by portfolio and PD scale </t>
    </r>
    <r>
      <rPr>
        <b/>
        <vertAlign val="superscript"/>
        <sz val="12"/>
        <color theme="0"/>
        <rFont val="Arial"/>
        <family val="2"/>
      </rPr>
      <t>(1)</t>
    </r>
  </si>
  <si>
    <t>(2) Segregated refers to collateral which is held in a bankruptcy-remote manner. Unsegregated refers to collateral that is not held in a bankruptcy-remote manner.</t>
  </si>
  <si>
    <t>(1) Provides breakdown of collateral posted or received for SFTs or derivative transactions, including transactions cleared through CCPs.</t>
  </si>
  <si>
    <t>Other collateral</t>
  </si>
  <si>
    <t>Equity securities</t>
  </si>
  <si>
    <t>Corporate bonds</t>
  </si>
  <si>
    <t>Government agency debt</t>
  </si>
  <si>
    <t>Other sovereign debt</t>
  </si>
  <si>
    <t>Domestic sovereign debt</t>
  </si>
  <si>
    <t>Cash – other currencies</t>
  </si>
  <si>
    <t>Cash – domestic currency</t>
  </si>
  <si>
    <r>
      <t>Unsegregated</t>
    </r>
    <r>
      <rPr>
        <b/>
        <vertAlign val="superscript"/>
        <sz val="10"/>
        <rFont val="Calibri"/>
        <family val="2"/>
        <scheme val="minor"/>
      </rPr>
      <t xml:space="preserve"> (2)</t>
    </r>
  </si>
  <si>
    <r>
      <t>Segregated</t>
    </r>
    <r>
      <rPr>
        <b/>
        <vertAlign val="superscript"/>
        <sz val="10"/>
        <rFont val="Calibri"/>
        <family val="2"/>
        <scheme val="minor"/>
      </rPr>
      <t xml:space="preserve"> (2)</t>
    </r>
  </si>
  <si>
    <t>Fair value of posted collateral</t>
  </si>
  <si>
    <t>Fair value of collateral received</t>
  </si>
  <si>
    <t>Collateral used in SFTs</t>
  </si>
  <si>
    <t>Collateral used in derivative transactions</t>
  </si>
  <si>
    <r>
      <t>CCR5: Composition of collateral for CCR exposure</t>
    </r>
    <r>
      <rPr>
        <b/>
        <vertAlign val="superscript"/>
        <sz val="12"/>
        <color theme="0"/>
        <rFont val="Arial"/>
        <family val="2"/>
      </rPr>
      <t xml:space="preserve"> (1)</t>
    </r>
  </si>
  <si>
    <t>Negative fair value (liability)</t>
  </si>
  <si>
    <t>Positive fair value (asset)</t>
  </si>
  <si>
    <t>Fair values</t>
  </si>
  <si>
    <t>Total notionals</t>
  </si>
  <si>
    <t>Other credit derivatives</t>
  </si>
  <si>
    <t>Credit options</t>
  </si>
  <si>
    <t>Total return swaps</t>
  </si>
  <si>
    <t>Credit default swaps</t>
  </si>
  <si>
    <t>Index credit default swaps</t>
  </si>
  <si>
    <t>Single-name credit default swaps</t>
  </si>
  <si>
    <t>Notionals</t>
  </si>
  <si>
    <t>Protection sold</t>
  </si>
  <si>
    <t>Protection bought</t>
  </si>
  <si>
    <t>CCR6: Credit derivatives exposures</t>
  </si>
  <si>
    <t>(8) This category captures changes that cannot be attributed to any other category.</t>
  </si>
  <si>
    <t>(7) Changes driven by market movements such as foreign exchange movements.</t>
  </si>
  <si>
    <t xml:space="preserve">(6) Changes in book size from acquisitions and/or divestitures. </t>
  </si>
  <si>
    <t>(5) Changes due to methodological changes in calculations driven by changes in regulatory policy and/or regulatory oversight including interpretation.</t>
  </si>
  <si>
    <t>(4) Changes due to model implementation, changes in model scope, or any changes intended to address model weaknesses.</t>
  </si>
  <si>
    <t>(3) Changes in the assessed quality of the bank’s assets due to changes in borrower risk, such as rating grade migration, parameter recalibrations, or similar effects.</t>
  </si>
  <si>
    <t>(2) Organic changes in book size and composition (including origination of new businesses) excluding acquisitions and disposal of entities.</t>
  </si>
  <si>
    <t>(1) Includes exposures under IMM cleared through a CCP.</t>
  </si>
  <si>
    <t>RWA as at end of current reporting period</t>
  </si>
  <si>
    <r>
      <t>Other</t>
    </r>
    <r>
      <rPr>
        <vertAlign val="superscript"/>
        <sz val="10"/>
        <color theme="1"/>
        <rFont val="Calibri"/>
        <family val="2"/>
        <scheme val="minor"/>
      </rPr>
      <t xml:space="preserve"> (8)</t>
    </r>
  </si>
  <si>
    <r>
      <t xml:space="preserve">Foreign exchange movements </t>
    </r>
    <r>
      <rPr>
        <vertAlign val="superscript"/>
        <sz val="10"/>
        <color theme="1"/>
        <rFont val="Calibri"/>
        <family val="2"/>
        <scheme val="minor"/>
      </rPr>
      <t>(7)</t>
    </r>
  </si>
  <si>
    <r>
      <t>Acquisitions and disposals</t>
    </r>
    <r>
      <rPr>
        <vertAlign val="superscript"/>
        <sz val="10"/>
        <color theme="1"/>
        <rFont val="Calibri"/>
        <family val="2"/>
        <scheme val="minor"/>
      </rPr>
      <t xml:space="preserve"> (6)</t>
    </r>
  </si>
  <si>
    <r>
      <t>Methodology and policy</t>
    </r>
    <r>
      <rPr>
        <vertAlign val="superscript"/>
        <sz val="10"/>
        <color theme="1"/>
        <rFont val="Calibri"/>
        <family val="2"/>
        <scheme val="minor"/>
      </rPr>
      <t xml:space="preserve"> (5)</t>
    </r>
  </si>
  <si>
    <r>
      <t>Model updates</t>
    </r>
    <r>
      <rPr>
        <vertAlign val="superscript"/>
        <sz val="10"/>
        <color theme="1"/>
        <rFont val="Calibri"/>
        <family val="2"/>
        <scheme val="minor"/>
      </rPr>
      <t xml:space="preserve"> (4)</t>
    </r>
  </si>
  <si>
    <r>
      <t>Asset quality</t>
    </r>
    <r>
      <rPr>
        <vertAlign val="superscript"/>
        <sz val="10"/>
        <color theme="1"/>
        <rFont val="Calibri"/>
        <family val="2"/>
        <scheme val="minor"/>
      </rPr>
      <t xml:space="preserve"> (3)</t>
    </r>
  </si>
  <si>
    <r>
      <t>Asset size</t>
    </r>
    <r>
      <rPr>
        <vertAlign val="superscript"/>
        <sz val="10"/>
        <color theme="1"/>
        <rFont val="Calibri"/>
        <family val="2"/>
        <scheme val="minor"/>
      </rPr>
      <t xml:space="preserve"> (2)</t>
    </r>
  </si>
  <si>
    <r>
      <t>a</t>
    </r>
    <r>
      <rPr>
        <b/>
        <vertAlign val="subscript"/>
        <sz val="8.5"/>
        <rFont val="Segoe UI"/>
        <family val="2"/>
      </rPr>
      <t>4</t>
    </r>
  </si>
  <si>
    <r>
      <t>a</t>
    </r>
    <r>
      <rPr>
        <b/>
        <vertAlign val="subscript"/>
        <sz val="8.5"/>
        <rFont val="Segoe UI"/>
        <family val="2"/>
      </rPr>
      <t>3</t>
    </r>
  </si>
  <si>
    <r>
      <t>a</t>
    </r>
    <r>
      <rPr>
        <b/>
        <vertAlign val="subscript"/>
        <sz val="8.5"/>
        <rFont val="Segoe UI"/>
        <family val="2"/>
      </rPr>
      <t>2</t>
    </r>
  </si>
  <si>
    <r>
      <t>(in $ millions)</t>
    </r>
    <r>
      <rPr>
        <vertAlign val="superscript"/>
        <sz val="10"/>
        <color rgb="FFFF0000"/>
        <rFont val="Calibri"/>
        <family val="2"/>
        <scheme val="minor"/>
      </rPr>
      <t xml:space="preserve"> (1)</t>
    </r>
  </si>
  <si>
    <t>CCR7: RWA flow statements of CCR exposures under Internal Model Method (IMM)</t>
  </si>
  <si>
    <t>(1) Unfunded default fund contributions are risk weighted at 0%.</t>
  </si>
  <si>
    <t>Unfunded default fund contributions</t>
  </si>
  <si>
    <t>Pre-funded default fund contributions</t>
  </si>
  <si>
    <t>Non-segregated initial margin</t>
  </si>
  <si>
    <t>Segregated initial margin</t>
  </si>
  <si>
    <t>(iv) Netting sets where cross-product netting has been approved</t>
  </si>
  <si>
    <t>(iii) Securities financing transactions</t>
  </si>
  <si>
    <t>(ii) Exchange-traded derivatives</t>
  </si>
  <si>
    <t>(i) OTC derivatives</t>
  </si>
  <si>
    <t>Exposures for trades at non-QCCPs (excluding initial margin and default fund contributions); 
of which</t>
  </si>
  <si>
    <t>Exposures to non-QCCPs (total)</t>
  </si>
  <si>
    <r>
      <t>Unfunded default fund contributions</t>
    </r>
    <r>
      <rPr>
        <vertAlign val="superscript"/>
        <sz val="10"/>
        <color theme="1"/>
        <rFont val="Calibri"/>
        <family val="2"/>
        <scheme val="minor"/>
      </rPr>
      <t>(1)</t>
    </r>
  </si>
  <si>
    <t>Exposures for trades at QCCPs (excluding initial margin and default fund contributions); 
of which</t>
  </si>
  <si>
    <t>Exposures to QCCPs (total)</t>
  </si>
  <si>
    <t>EAD (post-CRM)</t>
  </si>
  <si>
    <t>CCR8: Exposures to central counterparties</t>
  </si>
  <si>
    <t xml:space="preserve">(5) Excludes mortgage-backed securities that do not involve the tranching of credit risk (e.g. NHA MBS) which are not considered securitizations as per OSFI Capital Adequacy Requirements Guideline, Chapter 7, paragraph 3.
</t>
  </si>
  <si>
    <t>(4) Retained positions where the Bank acts as an investor are the investment positions purchased in third-party deals.</t>
  </si>
  <si>
    <t>(3) Retained positions where the Bank acts as sponsor include exposures to commercial paper conduits to which the bank provides liquidity facilities.</t>
  </si>
  <si>
    <t xml:space="preserve">(2) Retained positions where the Bank acts as an originator and has not achieved significant and effective risk transfer. </t>
  </si>
  <si>
    <t xml:space="preserve">(1) Retained positions where the Bank acts as an originator and has achieved significant and effective risk transfer. </t>
  </si>
  <si>
    <t>Re-Securitization</t>
  </si>
  <si>
    <t>Other Wholesale</t>
  </si>
  <si>
    <t>Auto Wholesale/Rentals</t>
  </si>
  <si>
    <t>Diversified Asset-Backed Securities</t>
  </si>
  <si>
    <t>Trade Receivables</t>
  </si>
  <si>
    <t xml:space="preserve">     – of which</t>
  </si>
  <si>
    <t>Wholesale (total)</t>
  </si>
  <si>
    <t>Auto Loans/Leases</t>
  </si>
  <si>
    <t>Consumer Receivables</t>
  </si>
  <si>
    <t>Credit Card</t>
  </si>
  <si>
    <r>
      <t>Residential Mortgage</t>
    </r>
    <r>
      <rPr>
        <vertAlign val="superscript"/>
        <sz val="10"/>
        <color theme="1"/>
        <rFont val="Calibri"/>
        <family val="2"/>
        <scheme val="minor"/>
      </rPr>
      <t xml:space="preserve"> (5)</t>
    </r>
  </si>
  <si>
    <t>Retail (total)</t>
  </si>
  <si>
    <r>
      <t xml:space="preserve">Retail (total)
 </t>
    </r>
    <r>
      <rPr>
        <sz val="10"/>
        <color theme="1"/>
        <rFont val="Calibri"/>
        <family val="2"/>
        <scheme val="minor"/>
      </rPr>
      <t xml:space="preserve">    – of which</t>
    </r>
  </si>
  <si>
    <t>Synthetic</t>
  </si>
  <si>
    <t>Traditional</t>
  </si>
  <si>
    <r>
      <t>Bank acts as Investor</t>
    </r>
    <r>
      <rPr>
        <b/>
        <vertAlign val="superscript"/>
        <sz val="10"/>
        <rFont val="Calibri"/>
        <family val="2"/>
        <scheme val="minor"/>
      </rPr>
      <t xml:space="preserve"> (4)</t>
    </r>
  </si>
  <si>
    <r>
      <t>Bank acts as Sponsor</t>
    </r>
    <r>
      <rPr>
        <b/>
        <vertAlign val="superscript"/>
        <sz val="10"/>
        <rFont val="Calibri"/>
        <family val="2"/>
        <scheme val="minor"/>
      </rPr>
      <t xml:space="preserve"> (3)</t>
    </r>
  </si>
  <si>
    <t>Bank acts as Originator</t>
  </si>
  <si>
    <r>
      <t>a</t>
    </r>
    <r>
      <rPr>
        <vertAlign val="superscript"/>
        <sz val="8.5"/>
        <rFont val="Segoe UI"/>
        <family val="2"/>
      </rPr>
      <t xml:space="preserve"> (2)</t>
    </r>
  </si>
  <si>
    <r>
      <t>a</t>
    </r>
    <r>
      <rPr>
        <vertAlign val="superscript"/>
        <sz val="8.5"/>
        <rFont val="Segoe UI"/>
        <family val="2"/>
      </rPr>
      <t xml:space="preserve"> (1)</t>
    </r>
  </si>
  <si>
    <t>SEC1: Securitization exposures in the banking book</t>
  </si>
  <si>
    <t xml:space="preserve">(6) Excludes mortgage-backed securities that do not involve the tranching of credit risk (e.g. NHA MBS) which are not considered securitizations as per OSFI Capital Adequacy Requirements Guideline, Chapter 7, paragraph 3.
</t>
  </si>
  <si>
    <t>(5) Capital charges related to trading book securitization exposures are based upon the Bank's internal market risk models including its comprehensive risk measure.</t>
  </si>
  <si>
    <r>
      <t xml:space="preserve">Wholesale (total) </t>
    </r>
    <r>
      <rPr>
        <b/>
        <vertAlign val="superscript"/>
        <sz val="10"/>
        <color theme="1"/>
        <rFont val="Calibri"/>
        <family val="2"/>
        <scheme val="minor"/>
      </rPr>
      <t xml:space="preserve"> (5)</t>
    </r>
  </si>
  <si>
    <r>
      <t>Residential Mortgage</t>
    </r>
    <r>
      <rPr>
        <vertAlign val="superscript"/>
        <sz val="10"/>
        <color theme="1"/>
        <rFont val="Calibri"/>
        <family val="2"/>
        <scheme val="minor"/>
      </rPr>
      <t xml:space="preserve"> (6)</t>
    </r>
  </si>
  <si>
    <r>
      <t xml:space="preserve">Retail (total) </t>
    </r>
    <r>
      <rPr>
        <b/>
        <vertAlign val="superscript"/>
        <sz val="10"/>
        <color theme="1"/>
        <rFont val="Calibri"/>
        <family val="2"/>
        <scheme val="minor"/>
      </rPr>
      <t xml:space="preserve"> (5)</t>
    </r>
  </si>
  <si>
    <r>
      <t>Bank acts as Investor</t>
    </r>
    <r>
      <rPr>
        <b/>
        <vertAlign val="superscript"/>
        <sz val="10"/>
        <rFont val="Calibri"/>
        <family val="2"/>
        <scheme val="minor"/>
      </rPr>
      <t>(4)</t>
    </r>
  </si>
  <si>
    <r>
      <t>Bank acts as Sponsor</t>
    </r>
    <r>
      <rPr>
        <b/>
        <vertAlign val="superscript"/>
        <sz val="10"/>
        <rFont val="Calibri"/>
        <family val="2"/>
        <scheme val="minor"/>
      </rPr>
      <t>(3)</t>
    </r>
  </si>
  <si>
    <r>
      <t>a</t>
    </r>
    <r>
      <rPr>
        <vertAlign val="superscript"/>
        <sz val="8.5"/>
        <rFont val="Segoe UI"/>
        <family val="2"/>
      </rPr>
      <t>(2)</t>
    </r>
  </si>
  <si>
    <r>
      <t>a</t>
    </r>
    <r>
      <rPr>
        <vertAlign val="superscript"/>
        <sz val="8.5"/>
        <rFont val="Segoe UI"/>
        <family val="2"/>
      </rPr>
      <t>(1)</t>
    </r>
  </si>
  <si>
    <t>SEC2: Securitization exposures in the trading book</t>
  </si>
  <si>
    <t xml:space="preserve">(2) Includes retained positions in securitizations where the Bank acts as an originator and has achieved significant and effective risk transfer.  </t>
  </si>
  <si>
    <t>(1) Includes banking book on-balance sheet investments in asset backed securities (ABS), collateralized loan obligations (CLOs), collateralized debt obligations (CDOs), and off-balance sheet
       liquidity lines and credit enhancements to bank sponsored conduits.</t>
  </si>
  <si>
    <t>Of which non-senior</t>
  </si>
  <si>
    <t>Of which senior</t>
  </si>
  <si>
    <t>Of which re-securitization</t>
  </si>
  <si>
    <t>Of which wholesale</t>
  </si>
  <si>
    <t>Of which retail underlying</t>
  </si>
  <si>
    <t>Of which securitization</t>
  </si>
  <si>
    <t>Synthetic securitization</t>
  </si>
  <si>
    <t>Traditional securitization</t>
  </si>
  <si>
    <r>
      <t>Total exposures</t>
    </r>
    <r>
      <rPr>
        <b/>
        <vertAlign val="superscript"/>
        <sz val="10"/>
        <color theme="1"/>
        <rFont val="Calibri"/>
        <family val="2"/>
        <scheme val="minor"/>
      </rPr>
      <t xml:space="preserve"> (1)(2)</t>
    </r>
  </si>
  <si>
    <t>SA</t>
  </si>
  <si>
    <t>ERBA / IAA</t>
  </si>
  <si>
    <t>IRBA</t>
  </si>
  <si>
    <t>1250% RW</t>
  </si>
  <si>
    <t>&gt;100% to &lt;1250% RW</t>
  </si>
  <si>
    <t>&gt;50% to 100% RW</t>
  </si>
  <si>
    <t>&gt;20% to 50% RW</t>
  </si>
  <si>
    <t>≤20% RW</t>
  </si>
  <si>
    <t>Capital charge after cap</t>
  </si>
  <si>
    <t>RWA (by regulatory approach)</t>
  </si>
  <si>
    <t>Exposure values (by regulatory approach)</t>
  </si>
  <si>
    <t>Exposure values (by RW bands)</t>
  </si>
  <si>
    <t>q</t>
  </si>
  <si>
    <t>p</t>
  </si>
  <si>
    <t>o</t>
  </si>
  <si>
    <t>n</t>
  </si>
  <si>
    <t>m</t>
  </si>
  <si>
    <t>SEC3: Securitization exposures in the banking book and associated regulatory capital requirements 
– bank acting as originator or as sponsor</t>
  </si>
  <si>
    <t>(1) Includes banking book investments in asset backed securities (ABS), collateralized loan obligations (CLOs), collateralized debt obligations (CDOs).</t>
  </si>
  <si>
    <r>
      <t>Total exposures</t>
    </r>
    <r>
      <rPr>
        <b/>
        <vertAlign val="superscript"/>
        <sz val="10"/>
        <color theme="1"/>
        <rFont val="Calibri"/>
        <family val="2"/>
        <scheme val="minor"/>
      </rPr>
      <t xml:space="preserve"> (1)</t>
    </r>
  </si>
  <si>
    <t>&gt;100% to &lt;1250% 
RW</t>
  </si>
  <si>
    <t>SEC4: Securitization exposures in the banking book and associated capital requirements – bank acting as investor</t>
  </si>
  <si>
    <t>Total regulatory capital</t>
  </si>
  <si>
    <t>Closing Amount</t>
  </si>
  <si>
    <t>Other, including regulatory adjustments and transitional adjustments (NVCC)</t>
  </si>
  <si>
    <t>Amortization adjustments</t>
  </si>
  <si>
    <t>Phase out of non-qualifying capital</t>
  </si>
  <si>
    <t>Redeemed capital</t>
  </si>
  <si>
    <t>Capital issuances</t>
  </si>
  <si>
    <t>Opening amount</t>
  </si>
  <si>
    <t xml:space="preserve">Tier 2 capital </t>
  </si>
  <si>
    <t>Total Tier 1 capital</t>
  </si>
  <si>
    <t>Other, capital including regulatory adjustments and transitional arrangements (NVCC)</t>
  </si>
  <si>
    <t>Redeemed capital (Qualifying and Non-Qualifying)</t>
  </si>
  <si>
    <t>Other Additional Tier 1 capital</t>
  </si>
  <si>
    <t xml:space="preserve">Other </t>
  </si>
  <si>
    <t>Threshold deductions</t>
  </si>
  <si>
    <r>
      <t xml:space="preserve">IFRS 15 (2019) </t>
    </r>
    <r>
      <rPr>
        <vertAlign val="superscript"/>
        <sz val="10"/>
        <rFont val="Calibri"/>
        <family val="2"/>
        <scheme val="minor"/>
      </rPr>
      <t>(1)</t>
    </r>
  </si>
  <si>
    <t xml:space="preserve">Deferred tax assets that rely on future probability </t>
  </si>
  <si>
    <t xml:space="preserve">Other, including regulatory adjustments and transitional arrangements </t>
  </si>
  <si>
    <t>Goodwill and other intangible assets (deduction, net of related tax liability)</t>
  </si>
  <si>
    <t>Employee Benefits</t>
  </si>
  <si>
    <t>Debt and equity investments fair valued through OCI</t>
  </si>
  <si>
    <t>Currency translation differences</t>
  </si>
  <si>
    <t>Movements in other comprehensive income (OCI), excluding cash flow hedges</t>
  </si>
  <si>
    <t>ECL transitional adjustment</t>
  </si>
  <si>
    <t>Removal of own credit spread (net of tax)</t>
  </si>
  <si>
    <t>Shares repurchased/redeemed</t>
  </si>
  <si>
    <t>Shares issued</t>
  </si>
  <si>
    <t>Dividends paid to equity holders of the Bank</t>
  </si>
  <si>
    <t>Net income attributable to equity holders of the Bank</t>
  </si>
  <si>
    <t>Common Equity Tier 1 (CET1) capital</t>
  </si>
  <si>
    <t>Flow Statement for Regulatory Capital</t>
  </si>
  <si>
    <t>(3) The Bank did not have a regulatory capital floor add-on for CET1, Tier 1 and Total capital risk-weighted assets from April 30, 2018 onwards.</t>
  </si>
  <si>
    <t>(2)  The Basel Framework requires an additional 6% scaling factor to AIRB credit risk portfolios (excluding CVA and Securitizations).</t>
  </si>
  <si>
    <t xml:space="preserve">(1)  For purposes of this presentation only, Risk-weighted Assets (RWA) are shown by balance sheet categories.  Details by Basel III exposure type are shown on tab EAD_RWA (page 5), 
      "Exposure at Default and Risk-Weighted Assets for Credit Risk Portfolios".   </t>
  </si>
  <si>
    <t>Tier 1</t>
  </si>
  <si>
    <t>Common Equity Tier 1</t>
  </si>
  <si>
    <t>REGULATORY CAPITAL RATIOS (%):</t>
  </si>
  <si>
    <r>
      <t xml:space="preserve">Risk-Weighted Assets </t>
    </r>
    <r>
      <rPr>
        <b/>
        <vertAlign val="superscript"/>
        <sz val="10"/>
        <color indexed="8"/>
        <rFont val="Calibri"/>
        <family val="2"/>
        <scheme val="minor"/>
      </rPr>
      <t>(3)</t>
    </r>
  </si>
  <si>
    <r>
      <t xml:space="preserve">Regulatory Capital Floor Adjustment to RWA </t>
    </r>
    <r>
      <rPr>
        <vertAlign val="superscript"/>
        <sz val="10"/>
        <color indexed="8"/>
        <rFont val="Calibri"/>
        <family val="2"/>
        <scheme val="minor"/>
      </rPr>
      <t>(3)</t>
    </r>
  </si>
  <si>
    <t xml:space="preserve">Operational Risk - Risk Assets Equivalent </t>
  </si>
  <si>
    <t>Market Risk - Risk Assets Equivalent</t>
  </si>
  <si>
    <t>Total Credit Risk after AIRB scaling factor</t>
  </si>
  <si>
    <r>
      <t xml:space="preserve">AIRB Scaling factor </t>
    </r>
    <r>
      <rPr>
        <vertAlign val="superscript"/>
        <sz val="10"/>
        <rFont val="Calibri"/>
        <family val="2"/>
        <scheme val="minor"/>
      </rPr>
      <t>(2)</t>
    </r>
  </si>
  <si>
    <t>Total Credit Risk before AIRB scaling factor</t>
  </si>
  <si>
    <t>Derivative Instruments</t>
  </si>
  <si>
    <t>Indirect Credit Instruments</t>
  </si>
  <si>
    <t xml:space="preserve">Off-Balance Sheet Assets </t>
  </si>
  <si>
    <t>All Other</t>
  </si>
  <si>
    <t xml:space="preserve">  - Non-Personal Loans</t>
  </si>
  <si>
    <t xml:space="preserve">Loans </t>
  </si>
  <si>
    <t>Residential Mortgages</t>
  </si>
  <si>
    <t>Securities</t>
  </si>
  <si>
    <t>Cash Resources</t>
  </si>
  <si>
    <t>On-Balance Sheet Assets</t>
  </si>
  <si>
    <r>
      <t xml:space="preserve">RISK-WEIGHTED ASSETS: </t>
    </r>
    <r>
      <rPr>
        <b/>
        <vertAlign val="superscript"/>
        <sz val="10"/>
        <rFont val="Calibri"/>
        <family val="2"/>
        <scheme val="minor"/>
      </rPr>
      <t>(1)</t>
    </r>
  </si>
  <si>
    <t>(in $ billions)</t>
  </si>
  <si>
    <t xml:space="preserve"> Risk-Weighted Assets and Capital Ratios</t>
  </si>
  <si>
    <t>Operational risk-weighted assets as at end of Quarter</t>
  </si>
  <si>
    <t>Higher Revenue</t>
  </si>
  <si>
    <t xml:space="preserve">Acquisitions and disposals </t>
  </si>
  <si>
    <t>Operational risk-weighted assets as at beginning of Quarter</t>
  </si>
  <si>
    <t>Operational Risk RWA</t>
  </si>
  <si>
    <t>(3) Methodology and policy is defined as methodology changes to the calculations driven by regulatory policy changes (e.g. Basel III).</t>
  </si>
  <si>
    <t>(2) Model updates are defined as updates to the model to reflect recent experience and change in model scope.</t>
  </si>
  <si>
    <t>(1) Movement in risk levels is defined as changes in risk due to position changes and market movements.  Foreign exchange movements are embedded within Movement in risk levels.</t>
  </si>
  <si>
    <t>Market risk-weighted assets as at end of Quarter</t>
  </si>
  <si>
    <t>Acquisitions and disposals</t>
  </si>
  <si>
    <t>Market risk-weighted assets as at beginning of Quarter</t>
  </si>
  <si>
    <t>Market Risk RWA</t>
  </si>
  <si>
    <t xml:space="preserve">(4) Methodology and policy is defined as methodology changes to the calculations driven by regulatory policy changes, such as new regulation (e.g. Basel III), including regulatory interpretation. </t>
  </si>
  <si>
    <t xml:space="preserve">(3) Model updates are defined as model implementation, change in model scope or any change to address model enhancement. </t>
  </si>
  <si>
    <t>(1) Book size is defined as organic changes in book size and composition (including new business and maturing loans).</t>
  </si>
  <si>
    <t>Credit risk-weighted assets as at end of Quarter</t>
  </si>
  <si>
    <t xml:space="preserve">Foreign exchange movements </t>
  </si>
  <si>
    <t>Credit risk-weighted assets as at beginning of Quarter</t>
  </si>
  <si>
    <t>Of which 
Counterparty Credit Risk</t>
  </si>
  <si>
    <t>Credit Risk</t>
  </si>
  <si>
    <t>Credit Risk RWA</t>
  </si>
  <si>
    <t>Movement of Risk-Weighted Assets by Risk Type</t>
  </si>
  <si>
    <t>- %</t>
  </si>
  <si>
    <t xml:space="preserve">  Operational risk</t>
  </si>
  <si>
    <t xml:space="preserve">  Market risk</t>
  </si>
  <si>
    <t xml:space="preserve">  Credit risk</t>
  </si>
  <si>
    <t>Comprised of:</t>
  </si>
  <si>
    <t>Proportion of Bank</t>
  </si>
  <si>
    <t>All Bank</t>
  </si>
  <si>
    <t>Global Wealth Management</t>
  </si>
  <si>
    <t>Global Banking &amp; Markets</t>
  </si>
  <si>
    <t xml:space="preserve">International Banking </t>
  </si>
  <si>
    <t xml:space="preserve">Canadian Banking </t>
  </si>
  <si>
    <t>Risk-weighted Assets (RWA)</t>
  </si>
  <si>
    <t xml:space="preserve"> (in $ billions)</t>
  </si>
  <si>
    <t>(3)  Includes off-balance sheet lending instruments such as letters of credit and letters of guarantee, OTC derivatives, securitization and repo-style transactions net of related collateral.</t>
  </si>
  <si>
    <r>
      <rPr>
        <sz val="10"/>
        <rFont val="Calibri"/>
        <family val="2"/>
        <scheme val="minor"/>
      </rPr>
      <t>(2)</t>
    </r>
    <r>
      <rPr>
        <vertAlign val="superscript"/>
        <sz val="10"/>
        <rFont val="Calibri"/>
        <family val="2"/>
        <scheme val="minor"/>
      </rPr>
      <t xml:space="preserve">  </t>
    </r>
    <r>
      <rPr>
        <sz val="10"/>
        <rFont val="Calibri"/>
        <family val="2"/>
        <scheme val="minor"/>
      </rPr>
      <t>Geographic segmentation is based upon the location of the ultimate risk of the credit exposure.</t>
    </r>
  </si>
  <si>
    <r>
      <rPr>
        <sz val="10"/>
        <rFont val="Calibri"/>
        <family val="2"/>
        <scheme val="minor"/>
      </rPr>
      <t>(1) AIRB Exposure at default is after credit risk mitigation. Standardized Exposure at default is after related IFRS 9 (Stage 3) allowances for credit losses, and commencing Q2, 2021, also
       includes the collateral impact under the Comprehensive Approach. This excludes equity investment securities and other assets. Residential Mortgages include insured mortgages.</t>
    </r>
  </si>
  <si>
    <t>Latin America (other)</t>
  </si>
  <si>
    <t>Caribbean</t>
  </si>
  <si>
    <t>Europe</t>
  </si>
  <si>
    <t>Other International</t>
  </si>
  <si>
    <t>Colombia</t>
  </si>
  <si>
    <t>Peru</t>
  </si>
  <si>
    <t>Mexico</t>
  </si>
  <si>
    <t>Chile</t>
  </si>
  <si>
    <t>USA</t>
  </si>
  <si>
    <t>Canada</t>
  </si>
  <si>
    <t>Q1 2021</t>
  </si>
  <si>
    <r>
      <t xml:space="preserve">Other </t>
    </r>
    <r>
      <rPr>
        <b/>
        <vertAlign val="superscript"/>
        <sz val="10"/>
        <rFont val="Calibri"/>
        <family val="2"/>
        <scheme val="minor"/>
      </rPr>
      <t>(3)</t>
    </r>
  </si>
  <si>
    <t>Undrawn</t>
  </si>
  <si>
    <t>Drawn</t>
  </si>
  <si>
    <t>Retail</t>
  </si>
  <si>
    <t xml:space="preserve">Exposure at Default </t>
  </si>
  <si>
    <r>
      <t xml:space="preserve">Credit Risk Exposures by Geography </t>
    </r>
    <r>
      <rPr>
        <b/>
        <vertAlign val="superscript"/>
        <sz val="12"/>
        <color theme="0"/>
        <rFont val="Arial"/>
        <family val="2"/>
      </rPr>
      <t>(1)(2)</t>
    </r>
  </si>
  <si>
    <r>
      <rPr>
        <sz val="9"/>
        <rFont val="Calibri"/>
        <family val="2"/>
        <scheme val="minor"/>
      </rPr>
      <t>(4)</t>
    </r>
    <r>
      <rPr>
        <vertAlign val="superscript"/>
        <sz val="9"/>
        <rFont val="Calibri"/>
        <family val="2"/>
        <scheme val="minor"/>
      </rPr>
      <t xml:space="preserve"> </t>
    </r>
    <r>
      <rPr>
        <sz val="9"/>
        <rFont val="Calibri"/>
        <family val="2"/>
        <scheme val="minor"/>
      </rPr>
      <t>Credit cards and lines of credit with unspecified maturity.</t>
    </r>
  </si>
  <si>
    <r>
      <rPr>
        <sz val="9"/>
        <rFont val="Calibri"/>
        <family val="2"/>
        <scheme val="minor"/>
      </rPr>
      <t>(3) Off-balance sheet lending instruments such as letters of credit and letters of guarantee, securitization, derivatives and repo-style transactions net of related collateral.</t>
    </r>
  </si>
  <si>
    <r>
      <rPr>
        <sz val="9"/>
        <rFont val="Calibri"/>
        <family val="2"/>
        <scheme val="minor"/>
      </rPr>
      <t>(2)</t>
    </r>
    <r>
      <rPr>
        <vertAlign val="superscript"/>
        <sz val="9"/>
        <rFont val="Calibri"/>
        <family val="2"/>
        <scheme val="minor"/>
      </rPr>
      <t xml:space="preserve"> </t>
    </r>
    <r>
      <rPr>
        <sz val="9"/>
        <rFont val="Calibri"/>
        <family val="2"/>
        <scheme val="minor"/>
      </rPr>
      <t>Remaining term to maturity of the credit exposure.</t>
    </r>
  </si>
  <si>
    <r>
      <rPr>
        <sz val="9"/>
        <rFont val="Calibri"/>
        <family val="2"/>
        <scheme val="minor"/>
      </rPr>
      <t>(1)</t>
    </r>
    <r>
      <rPr>
        <vertAlign val="superscript"/>
        <sz val="9"/>
        <rFont val="Calibri"/>
        <family val="2"/>
        <scheme val="minor"/>
      </rPr>
      <t xml:space="preserve"> </t>
    </r>
    <r>
      <rPr>
        <sz val="9"/>
        <rFont val="Calibri"/>
        <family val="2"/>
        <scheme val="minor"/>
      </rPr>
      <t>Before credit risk mitigation, excluding equity investment securities and other assets.</t>
    </r>
  </si>
  <si>
    <t>Total Retail</t>
  </si>
  <si>
    <r>
      <t xml:space="preserve">Revolving Credits </t>
    </r>
    <r>
      <rPr>
        <vertAlign val="superscript"/>
        <sz val="10"/>
        <rFont val="Calibri"/>
        <family val="2"/>
        <scheme val="minor"/>
      </rPr>
      <t>(4)</t>
    </r>
  </si>
  <si>
    <t>Over 5 Years</t>
  </si>
  <si>
    <t>1 to 5 years</t>
  </si>
  <si>
    <t>Less than 1 year</t>
  </si>
  <si>
    <t>Total Non-Retail</t>
  </si>
  <si>
    <t xml:space="preserve">Undrawn </t>
  </si>
  <si>
    <r>
      <t xml:space="preserve"> AIRB Credit Risk Exposures by Maturity </t>
    </r>
    <r>
      <rPr>
        <b/>
        <vertAlign val="superscript"/>
        <sz val="12"/>
        <color theme="0"/>
        <rFont val="Arial"/>
        <family val="2"/>
      </rPr>
      <t>(1)(2)</t>
    </r>
  </si>
  <si>
    <t xml:space="preserve">Retail actual loss rates represent write-offs net of recoveries for the current and prior three quarters divided by the 5-point average of outstanding loan balances for the same four-quarter
period beginning 12 months ago. Expected loss rates represent the expected losses that were predicted at the beginning of the four-quarter period divided by outstanding loan balances at
the beginning of the four-quarter period. </t>
  </si>
  <si>
    <t xml:space="preserve">Non-retail actual loss rates represent the credit losses net of recoveries for the current and prior three quarters divided by the 5-point average of outstanding loan balances for the same
four-quarter period beginning 12 months ago. Expected loss rates represent the expected losses that were predicted at the beginning of the four-quarter period divided by outstanding loan
balances at the beginning of the four-quarter period.  
</t>
  </si>
  <si>
    <t xml:space="preserve">   Other Retail</t>
  </si>
  <si>
    <t xml:space="preserve">   QRRE</t>
  </si>
  <si>
    <t xml:space="preserve">   Real Estate Secured</t>
  </si>
  <si>
    <r>
      <t xml:space="preserve">Retail </t>
    </r>
    <r>
      <rPr>
        <vertAlign val="superscript"/>
        <sz val="10"/>
        <rFont val="Calibri"/>
        <family val="2"/>
        <scheme val="minor"/>
      </rPr>
      <t>(2)(3)</t>
    </r>
  </si>
  <si>
    <t xml:space="preserve">   Bank</t>
  </si>
  <si>
    <t xml:space="preserve">   Sovereign</t>
  </si>
  <si>
    <r>
      <t xml:space="preserve">Non-Retail </t>
    </r>
    <r>
      <rPr>
        <vertAlign val="superscript"/>
        <sz val="10"/>
        <rFont val="Calibri"/>
        <family val="2"/>
        <scheme val="minor"/>
      </rPr>
      <t>(1)(3)</t>
    </r>
  </si>
  <si>
    <t>%</t>
  </si>
  <si>
    <t>Expected Loss Rate</t>
  </si>
  <si>
    <t>Actual Loss Rate</t>
  </si>
  <si>
    <t>(8) Actual and Estimated LGD for insured mortgages are not shown. Actual LGD includes the insurance benefit, whereas estimated LGD may not.</t>
  </si>
  <si>
    <t>(7) Estimates are based on the four quarters prior to the reporting date.</t>
  </si>
  <si>
    <t>(6) Actual LGD calculated based on 24-month recovery period after default and therefore excludes any recoveries received after the 24-month period.</t>
  </si>
  <si>
    <t>(5) Actual based on accounts not at default as at four quarters prior to reporting date.</t>
  </si>
  <si>
    <t>(4) EAD is estimated for revolving products only.</t>
  </si>
  <si>
    <t>(3) Default weighted aggregation.</t>
  </si>
  <si>
    <t>(2) Account weighted aggregation.</t>
  </si>
  <si>
    <t>(1) Estimates and Actual Values are recalculated to align with new models implemented during the period.</t>
  </si>
  <si>
    <t>Other retail</t>
  </si>
  <si>
    <t>Qualifying revolving retail exposures</t>
  </si>
  <si>
    <t xml:space="preserve">    Secured lines of credit</t>
  </si>
  <si>
    <t xml:space="preserve">       Uninsured mortgages</t>
  </si>
  <si>
    <r>
      <t xml:space="preserve">       Insured mortgages</t>
    </r>
    <r>
      <rPr>
        <vertAlign val="superscript"/>
        <sz val="10"/>
        <rFont val="Calibri"/>
        <family val="2"/>
        <scheme val="minor"/>
      </rPr>
      <t>(8)</t>
    </r>
  </si>
  <si>
    <t xml:space="preserve">   Residential mortgages</t>
  </si>
  <si>
    <t>Residential real estate secured</t>
  </si>
  <si>
    <r>
      <t>Actual EAD</t>
    </r>
    <r>
      <rPr>
        <b/>
        <vertAlign val="superscript"/>
        <sz val="10"/>
        <rFont val="Calibri"/>
        <family val="2"/>
        <scheme val="minor"/>
      </rPr>
      <t xml:space="preserve">(4)(5)
</t>
    </r>
    <r>
      <rPr>
        <b/>
        <sz val="10"/>
        <rFont val="Calibri"/>
        <family val="2"/>
        <scheme val="minor"/>
      </rPr>
      <t>$</t>
    </r>
  </si>
  <si>
    <r>
      <t>Estimated EAD</t>
    </r>
    <r>
      <rPr>
        <b/>
        <vertAlign val="superscript"/>
        <sz val="10"/>
        <rFont val="Calibri"/>
        <family val="2"/>
        <scheme val="minor"/>
      </rPr>
      <t xml:space="preserve">(4)(7)
</t>
    </r>
    <r>
      <rPr>
        <b/>
        <sz val="10"/>
        <rFont val="Calibri"/>
        <family val="2"/>
        <scheme val="minor"/>
      </rPr>
      <t>$</t>
    </r>
  </si>
  <si>
    <r>
      <t>Actual LGD</t>
    </r>
    <r>
      <rPr>
        <b/>
        <vertAlign val="superscript"/>
        <sz val="10"/>
        <rFont val="Calibri"/>
        <family val="2"/>
        <scheme val="minor"/>
      </rPr>
      <t xml:space="preserve">(3)(6)
</t>
    </r>
    <r>
      <rPr>
        <b/>
        <sz val="10"/>
        <rFont val="Calibri"/>
        <family val="2"/>
        <scheme val="minor"/>
      </rPr>
      <t>%</t>
    </r>
  </si>
  <si>
    <r>
      <t>Average estimated LGD</t>
    </r>
    <r>
      <rPr>
        <b/>
        <vertAlign val="superscript"/>
        <sz val="10"/>
        <rFont val="Calibri"/>
        <family val="2"/>
        <scheme val="minor"/>
      </rPr>
      <t xml:space="preserve">(3)(7)
</t>
    </r>
    <r>
      <rPr>
        <b/>
        <sz val="10"/>
        <rFont val="Calibri"/>
        <family val="2"/>
        <scheme val="minor"/>
      </rPr>
      <t>%</t>
    </r>
  </si>
  <si>
    <r>
      <t>Actual default rate</t>
    </r>
    <r>
      <rPr>
        <b/>
        <vertAlign val="superscript"/>
        <sz val="10"/>
        <rFont val="Calibri"/>
        <family val="2"/>
        <scheme val="minor"/>
      </rPr>
      <t xml:space="preserve">(2)(5)
</t>
    </r>
    <r>
      <rPr>
        <b/>
        <sz val="10"/>
        <rFont val="Calibri"/>
        <family val="2"/>
        <scheme val="minor"/>
      </rPr>
      <t>%</t>
    </r>
  </si>
  <si>
    <r>
      <t>Average estimated PD</t>
    </r>
    <r>
      <rPr>
        <b/>
        <vertAlign val="superscript"/>
        <sz val="10"/>
        <rFont val="Calibri"/>
        <family val="2"/>
        <scheme val="minor"/>
      </rPr>
      <t xml:space="preserve">(2)(7)
</t>
    </r>
    <r>
      <rPr>
        <b/>
        <sz val="10"/>
        <rFont val="Calibri"/>
        <family val="2"/>
        <scheme val="minor"/>
      </rPr>
      <t>%</t>
    </r>
  </si>
  <si>
    <t>(2) EAD back-testing is performed through Credit Conversion Factor (CCF) back-testing, as EAD is computed using the sum of the drawn exposure and undrawn exposure multiplied by the estimated CCF.</t>
  </si>
  <si>
    <r>
      <t xml:space="preserve">Non-Retail </t>
    </r>
    <r>
      <rPr>
        <vertAlign val="superscript"/>
        <sz val="10"/>
        <rFont val="Calibri"/>
        <family val="2"/>
        <scheme val="minor"/>
      </rPr>
      <t>(1)</t>
    </r>
  </si>
  <si>
    <r>
      <t>Actual CCF</t>
    </r>
    <r>
      <rPr>
        <b/>
        <vertAlign val="superscript"/>
        <sz val="10"/>
        <rFont val="Calibri"/>
        <family val="2"/>
        <scheme val="minor"/>
      </rPr>
      <t xml:space="preserve">(2)
</t>
    </r>
    <r>
      <rPr>
        <b/>
        <sz val="10"/>
        <rFont val="Calibri"/>
        <family val="2"/>
        <scheme val="minor"/>
      </rPr>
      <t>%</t>
    </r>
  </si>
  <si>
    <r>
      <t>Average estimated CCF</t>
    </r>
    <r>
      <rPr>
        <b/>
        <vertAlign val="superscript"/>
        <sz val="10"/>
        <rFont val="Calibri"/>
        <family val="2"/>
        <scheme val="minor"/>
      </rPr>
      <t xml:space="preserve">(2)
</t>
    </r>
    <r>
      <rPr>
        <b/>
        <sz val="10"/>
        <rFont val="Calibri"/>
        <family val="2"/>
        <scheme val="minor"/>
      </rPr>
      <t>%</t>
    </r>
  </si>
  <si>
    <t>Actual LGD
%</t>
  </si>
  <si>
    <t>Average estimated LGD
%</t>
  </si>
  <si>
    <t>Actual default rate
%</t>
  </si>
  <si>
    <t>Average estimated PD
%</t>
  </si>
  <si>
    <t>Estimated and Actual Loss Parameters - Non-Retail and Retail AIRB Portfolios</t>
  </si>
  <si>
    <t xml:space="preserve">(2) Includes derivative exposures cleared through CCPs. Excludes (i) risk-weighted assets for default fund contributions to a CCP and (ii) the 6% AIRB scalar. </t>
  </si>
  <si>
    <t>(1) The impact of Master Netting Agreements and Collateral has been incorporated within the various contracts.  As a result, risk-weighted amounts are reported net of impact of collateral and master netting arrangements.</t>
  </si>
  <si>
    <t>Total Derivatives after Netting and Collateral</t>
  </si>
  <si>
    <t>Credit Valuation Adjustment</t>
  </si>
  <si>
    <t>Credit</t>
  </si>
  <si>
    <t>Other Derivatives Contracts:</t>
  </si>
  <si>
    <t>Options Written</t>
  </si>
  <si>
    <t>Options Purchased</t>
  </si>
  <si>
    <t>Swaps</t>
  </si>
  <si>
    <t>Futures and Forwards</t>
  </si>
  <si>
    <t>Foreign Exchange Contracts:</t>
  </si>
  <si>
    <t>Futures and Forward Rate Agreements</t>
  </si>
  <si>
    <t>Interest Rate Contracts:</t>
  </si>
  <si>
    <r>
      <t>Risk-weighted Amount</t>
    </r>
    <r>
      <rPr>
        <b/>
        <vertAlign val="superscript"/>
        <sz val="11"/>
        <rFont val="Arial"/>
        <family val="2"/>
      </rPr>
      <t>(2)</t>
    </r>
  </si>
  <si>
    <t>Credit Risk Equivalent Amount</t>
  </si>
  <si>
    <t>Credit Risk Amount</t>
  </si>
  <si>
    <t>Notional Amount</t>
  </si>
  <si>
    <t>Contract Types</t>
  </si>
  <si>
    <r>
      <t>Derivatives - Counterparty Credit Risk</t>
    </r>
    <r>
      <rPr>
        <b/>
        <vertAlign val="superscript"/>
        <sz val="12"/>
        <color theme="0"/>
        <rFont val="Arial"/>
        <family val="2"/>
      </rPr>
      <t>(1)</t>
    </r>
  </si>
  <si>
    <t>``</t>
  </si>
  <si>
    <t>Standardized approach</t>
  </si>
  <si>
    <t>Comprehensive risk measure</t>
  </si>
  <si>
    <t>Incremental risk charge</t>
  </si>
  <si>
    <t>All Bank VaR</t>
  </si>
  <si>
    <t>Total Market Risk-Weighted Assets</t>
  </si>
  <si>
    <t>Credit Valuation Adjustment (CVA) is the difference between the risk free value of a portfolio and the true value of that portfolio, accounting for the possible default of a counterparty. CVA adjustment aims to identify the impact of Counterparty Risk.</t>
  </si>
  <si>
    <t>Credit Valuation Adjustment (CVA)</t>
  </si>
  <si>
    <t>Specific Wrong-Way Risk arises when the exposure to a particular counterparty is positively correlated with the probability of default of the counterparty due to the nature of the transactions with the counterparty.</t>
  </si>
  <si>
    <t>Specific Wrong-Way Risk (WWR)</t>
  </si>
  <si>
    <t>A minimum capital floor requirement is prescribed for institutions that use the AIRB approach for credit risk. Effective Q2 2018, OSFI has replaced the Basel I regulatory capital floor with a capital floor based on the Basel II standardized approach for credit risk. The capital floor add-on is determined by comparing capital requirement calculated by reference to Basel II standardized approach against the Basel III calculation, as prescribed by OSFI. A shortfall in the Basel III capital requirement compared with the Basel II standardized capital floor added to RWAs.  Revised capital floor requirements also include risk-weighted assets for market risk and CVA, but excludes operational risk.</t>
  </si>
  <si>
    <t>Regulatory Capital Floor</t>
  </si>
  <si>
    <t>Basel III has increased the risk-weights on exposures to certain Financial Institutions (FIs) relative to the non-financial corporate sector by introducing an Asset Value Correlation multiplier (AVC).  The correlation factor in the risk-weight formula is multiplied by this AVC factor of 1.25 for all exposures to regulated FIs whose total assets are greater than or equal to US $100 billion and all exposures to unregulated FIs.</t>
  </si>
  <si>
    <t>Asset Value Correlation Multiplier (AVC)</t>
  </si>
  <si>
    <t>Defined as those central counterparties which are not compliant with CPSS-IOSCO standards as outlined under qualifying CCP’s.  The exposures to NQCCP will follow standardized treatment under the Basel accord.</t>
  </si>
  <si>
    <t>Non-qualifying central counterparties (NQCCP)</t>
  </si>
  <si>
    <t>A qualifying central counterparty (QCCP) is licensed as a central counterparty and is also considered as “qualifying” when it is compliant with CPSS-IOSCO standards and is able to assist clearing member banks in properly capitalizing for CCP exposures by either undertaking the calculations and/or making available sufficient information to its clearing members, or others, to enable the completion of capital calculations.</t>
  </si>
  <si>
    <t>Qualifying central counterparty (QCCP)</t>
  </si>
  <si>
    <t xml:space="preserve">Direct credit substitutes such as standby letters of credits and guarantees, trade letters of credits, and performance letters of credits and guarantees. </t>
  </si>
  <si>
    <t>Other Off-Balance Sheet</t>
  </si>
  <si>
    <t>Derivative contracts (e.g. futures contracts and options) that are transacted on an organized futures exchange. These include Futures contracts (both Long and Short positions), Purchased Options and Written Options.</t>
  </si>
  <si>
    <t>Exchange-traded derivatives (ETD)</t>
  </si>
  <si>
    <t>Over-the-counter derivatives contracts.</t>
  </si>
  <si>
    <t>Over-the-counter (OTC) Derivatives</t>
  </si>
  <si>
    <t>Reverse repurchase agreements (reverse repos) and repurchase agreements (repos), securities lending and borrowing.</t>
  </si>
  <si>
    <t xml:space="preserve">Repo-Style Transactions
</t>
  </si>
  <si>
    <t>Unutilized portion of an authorized credit line.</t>
  </si>
  <si>
    <t>Outstanding amounts for loans, leases, acceptances, deposits with banks and available-for-sale debt securities.</t>
  </si>
  <si>
    <t>Exposure Sub-types</t>
  </si>
  <si>
    <t>Credit cards and unsecured line of credit for individuals.</t>
  </si>
  <si>
    <t>Revolving personal lines of credit secured by first charge on residential real estate.</t>
  </si>
  <si>
    <t>Loans to individuals against residential property (four units or less).</t>
  </si>
  <si>
    <t xml:space="preserve">Residential Mortgages
  </t>
  </si>
  <si>
    <t>On-balance sheet investments in asset backed securities (ABS), mortgage backed securities (MBS), collateralized loan obligations (CLOs) and collateralized debt obligations (CDOs).  Off-balance sheet liquidity lines include credit enhancements to Bank's sponsored ABCP conduits and liquidity lines to non-bank sponsored ABCP conduits.</t>
  </si>
  <si>
    <t>Securitization</t>
  </si>
  <si>
    <t>Debt obligation of a sovereign, central bank, certain Multilateral Development Banks (MDBs) and certain PSEs treated as Sovereign.</t>
  </si>
  <si>
    <t>Debt obligation of a bank or bank equivalent (including certain public sector entities (PSEs) treated as Bank equivalent exposures).</t>
  </si>
  <si>
    <t>Debt obligation of a corporation, partnership, or proprietorship.</t>
  </si>
  <si>
    <t>Non-retail</t>
  </si>
  <si>
    <t>Exposure Types</t>
  </si>
  <si>
    <t>Measures the severity of loss on a facility in the event of a borrower's default, expressed as a percentage of exposure at default.</t>
  </si>
  <si>
    <t>Loss Given Default (LGD)</t>
  </si>
  <si>
    <t>Measures the likelihood that a borrower will default within a 1-year time horizon, expressed as a percentage.</t>
  </si>
  <si>
    <t>Probability of Default (PD)</t>
  </si>
  <si>
    <t>Generally represents the expected gross exposures at default and includes outstanding amounts for on-balance sheet exposures and loan equivalent amounts for off-balance sheet exposures.</t>
  </si>
  <si>
    <t>Exposure at Default (EAD)</t>
  </si>
  <si>
    <t>Credit Risk Parameters</t>
  </si>
  <si>
    <t>Credit risk framework</t>
  </si>
  <si>
    <t>Securitization framework</t>
  </si>
  <si>
    <t>Counterparty credit risk framework</t>
  </si>
  <si>
    <t>Market risk framework</t>
  </si>
  <si>
    <t>1 
(most junior)</t>
  </si>
  <si>
    <t>Q3 2022</t>
  </si>
  <si>
    <t>For the period ended: July 31, 2022</t>
  </si>
  <si>
    <t xml:space="preserve">       Undrawn/Other</t>
  </si>
  <si>
    <r>
      <rPr>
        <sz val="10"/>
        <rFont val="Calibri"/>
        <family val="2"/>
        <scheme val="minor"/>
      </rPr>
      <t>(1)</t>
    </r>
    <r>
      <rPr>
        <vertAlign val="superscript"/>
        <sz val="10"/>
        <rFont val="Calibri"/>
        <family val="2"/>
        <scheme val="minor"/>
      </rPr>
      <t xml:space="preserve">  </t>
    </r>
    <r>
      <rPr>
        <sz val="10"/>
        <rFont val="Calibri"/>
        <family val="2"/>
        <scheme val="minor"/>
      </rPr>
      <t>Consolidated Statement of Financial Position as reported in the Third Quarter 2022 Quarterly Report.</t>
    </r>
  </si>
  <si>
    <r>
      <rPr>
        <sz val="10"/>
        <rFont val="Calibri"/>
        <family val="2"/>
        <scheme val="minor"/>
      </rPr>
      <t>(2)</t>
    </r>
    <r>
      <rPr>
        <vertAlign val="superscript"/>
        <sz val="10"/>
        <rFont val="Calibri"/>
        <family val="2"/>
        <scheme val="minor"/>
      </rPr>
      <t xml:space="preserve"> </t>
    </r>
    <r>
      <rPr>
        <sz val="10"/>
        <rFont val="Calibri"/>
        <family val="2"/>
        <scheme val="minor"/>
      </rPr>
      <t>Legal Entities that are within the accounting scope of consolidation but excluded from the regulatory scope of consolidation represent the Bank's 
      insurance subsidiaries whose principle activities include insurance, reinsurance, property and casualty insurance.  Key subsidiaries are Scotia Insurance 
      Barbados Ltd (assets: $252MM, equity: $291MM), Scotia Life Insurance Company (assets: $3MM, equity: $20MM), Scotia Reinsurance Limited 
      (assets: $18MM, equity: $78MM), Scotia Jamaica Life Insurance Co. Ltd (assets: $456MM, equity: $99MM), Scotia Life Trinidad and Tobago Ltd 
      (assets: $393MM, equity: $71MM), Scotia Insurance Caribbean Ltd. (assets: $6MM, equity: $16MM), and MD Life Insurance Company 
      (assets: $1,909MM, equity: $18MM).</t>
    </r>
  </si>
  <si>
    <r>
      <t xml:space="preserve">   Corporate </t>
    </r>
    <r>
      <rPr>
        <vertAlign val="superscript"/>
        <sz val="10"/>
        <rFont val="Calibri"/>
        <family val="2"/>
        <scheme val="minor"/>
      </rPr>
      <t>(4)</t>
    </r>
  </si>
  <si>
    <t>(4)</t>
  </si>
  <si>
    <t>Expected losses are calculated using "through the business cycle" Basel risk parameters (PD, LGD, and EAD) on AIRB portfolio, which are estimated to include a long term time horizon. 
Actual losses are a "point in time" representation and reflect the current economic conditions.  During an economic downturn PCL on impaired loans may exceed expected losses, and may
fall below expected losses during times of economic growth.</t>
  </si>
  <si>
    <t xml:space="preserve">Actual Loss Rate for Corporate class in Q3, 2022, represents high recoveries made during the quarter. </t>
  </si>
  <si>
    <t>(1) Based on the Consolidated Statement of Financial Position as reported in the Bank's Q3 2022 Quarterly Report. Effective Q1 2018, the Bank fully adopted IFRS 9 (Financial Instruments).</t>
  </si>
  <si>
    <t>(4) Includes $75.2 billion in mortgages guaranteed by Canada Mortgage Housing Corporation (CMHC), including 90% of privately insured mortgages.</t>
  </si>
  <si>
    <t>(9) Includes purchased receivables portfolio totaling $2.3 billion EAD, $0.5 billion RWA ($1.6 billion EAD, $0.3 billion RWA in Q2 2022; and $1.5 billion EAD, $0.3 billion RWA in Q1 2022).</t>
  </si>
  <si>
    <r>
      <t>Specialized Lending</t>
    </r>
    <r>
      <rPr>
        <b/>
        <vertAlign val="superscript"/>
        <sz val="14"/>
        <rFont val="Calibri"/>
        <family val="2"/>
        <scheme val="minor"/>
      </rPr>
      <t xml:space="preserve"> (1)</t>
    </r>
    <r>
      <rPr>
        <b/>
        <sz val="14"/>
        <rFont val="Calibri"/>
        <family val="2"/>
        <scheme val="minor"/>
      </rPr>
      <t xml:space="preserve">  - Q3 2022</t>
    </r>
  </si>
  <si>
    <t>(1) Reporting is on a one quarter lag basis. For reporting as of Q3/22, estimated parameters are based on portfolio averages at Q2/21 whereas actual parameters are based on averages of realized parameters during the subsequent
      four quarters (Q3/21 – Q2/22).</t>
  </si>
  <si>
    <t>(1) This table incorporates the BCBS Technical Amendments to Pillar 3 disclosure requirements - regulatory treatment of accounting provisions (August 2018). Consistent with the
       requirements for regulatory capital reporting and in accordance with OSFI Capital Adequacy Requirements (Chapter 2), General Allowances are defined as Stage 1 and Stage 2 allowances
       under IFRS 9 and Specific Allowances are defined as Stage 3 allowances under IFRS 9.</t>
  </si>
  <si>
    <t>All Bank stressed VaR</t>
  </si>
  <si>
    <r>
      <t>Returned to non-defaulted status</t>
    </r>
    <r>
      <rPr>
        <vertAlign val="superscript"/>
        <sz val="10"/>
        <color theme="1"/>
        <rFont val="Calibri"/>
        <family val="2"/>
        <scheme val="minor"/>
      </rPr>
      <t xml:space="preserve"> (3)</t>
    </r>
  </si>
  <si>
    <r>
      <t xml:space="preserve">Other changes </t>
    </r>
    <r>
      <rPr>
        <vertAlign val="superscript"/>
        <sz val="10"/>
        <color theme="1"/>
        <rFont val="Calibri"/>
        <family val="2"/>
        <scheme val="minor"/>
      </rPr>
      <t>(4)</t>
    </r>
  </si>
  <si>
    <t>(3) Includes returned to non-defaulted status and payments on defaulted accounts.</t>
  </si>
  <si>
    <t>(4) Includes the impact from foreign currency translation and changes in credit cards and off-balance sheet exposures which meet the regulatory definition
      of default.</t>
  </si>
  <si>
    <t>Loans and debt securities that have defaulted since the last reporting period</t>
  </si>
  <si>
    <t>All other personal loans, including Small Business Enterprise treated as Other Retail under regulatory disclosure requirements.</t>
  </si>
  <si>
    <t>(3) Defaulted exposures include: (i) the Bank’s reported Gross Impaired Loans, (ii) credit cards which meet the regulatory definition of default, and (iii) off-balance sheet commitments, LCs and/or LGs
      which meet the regulatory definition of default.</t>
  </si>
  <si>
    <t>Q2 2021</t>
  </si>
  <si>
    <t xml:space="preserve">  - Retail Loans</t>
  </si>
  <si>
    <r>
      <t>Of which 
Counterparty Credit Risk</t>
    </r>
    <r>
      <rPr>
        <b/>
        <vertAlign val="superscript"/>
        <sz val="10"/>
        <rFont val="Calibri"/>
        <family val="2"/>
        <scheme val="minor"/>
      </rPr>
      <t xml:space="preserve"> </t>
    </r>
  </si>
  <si>
    <r>
      <t xml:space="preserve">Book size </t>
    </r>
    <r>
      <rPr>
        <vertAlign val="superscript"/>
        <sz val="10"/>
        <rFont val="Calibri"/>
        <family val="2"/>
        <scheme val="minor"/>
      </rPr>
      <t>(1)</t>
    </r>
  </si>
  <si>
    <r>
      <t xml:space="preserve">Book quality </t>
    </r>
    <r>
      <rPr>
        <vertAlign val="superscript"/>
        <sz val="10"/>
        <rFont val="Calibri"/>
        <family val="2"/>
        <scheme val="minor"/>
      </rPr>
      <t>(2)</t>
    </r>
  </si>
  <si>
    <r>
      <t xml:space="preserve">Model updates </t>
    </r>
    <r>
      <rPr>
        <vertAlign val="superscript"/>
        <sz val="10"/>
        <rFont val="Calibri"/>
        <family val="2"/>
        <scheme val="minor"/>
      </rPr>
      <t>(3)</t>
    </r>
  </si>
  <si>
    <r>
      <t xml:space="preserve">Methodology and policy </t>
    </r>
    <r>
      <rPr>
        <vertAlign val="superscript"/>
        <sz val="10"/>
        <rFont val="Calibri"/>
        <family val="2"/>
        <scheme val="minor"/>
      </rPr>
      <t>(4)</t>
    </r>
  </si>
  <si>
    <r>
      <t xml:space="preserve">Movement in risk levels </t>
    </r>
    <r>
      <rPr>
        <vertAlign val="superscript"/>
        <sz val="10"/>
        <rFont val="Calibri"/>
        <family val="2"/>
        <scheme val="minor"/>
      </rPr>
      <t>(1)</t>
    </r>
  </si>
  <si>
    <r>
      <t xml:space="preserve">Model updates </t>
    </r>
    <r>
      <rPr>
        <vertAlign val="superscript"/>
        <sz val="10"/>
        <rFont val="Calibri"/>
        <family val="2"/>
        <scheme val="minor"/>
      </rPr>
      <t xml:space="preserve">(2) </t>
    </r>
  </si>
  <si>
    <r>
      <t xml:space="preserve">Methodology and policy </t>
    </r>
    <r>
      <rPr>
        <vertAlign val="superscript"/>
        <sz val="10"/>
        <rFont val="Calibri"/>
        <family val="2"/>
        <scheme val="minor"/>
      </rPr>
      <t>(3)</t>
    </r>
  </si>
  <si>
    <t>Reflects Pillar 1 targets and does not include Pillar 2 domestic stability buffer of 2.5% effective October 31, 2021.</t>
  </si>
  <si>
    <t>u+y</t>
  </si>
  <si>
    <t>v</t>
  </si>
  <si>
    <t>w</t>
  </si>
  <si>
    <t>aa</t>
  </si>
  <si>
    <t>h-q+i-r</t>
  </si>
  <si>
    <t>x</t>
  </si>
  <si>
    <t>dd</t>
  </si>
  <si>
    <t>l-s</t>
  </si>
  <si>
    <t>ff-o</t>
  </si>
  <si>
    <t>z</t>
  </si>
  <si>
    <t>Footnote (2)</t>
  </si>
  <si>
    <t>bb</t>
  </si>
  <si>
    <t>cc</t>
  </si>
  <si>
    <t>c+d</t>
  </si>
  <si>
    <t>ee</t>
  </si>
  <si>
    <t>ff</t>
  </si>
  <si>
    <t>r</t>
  </si>
  <si>
    <t>s</t>
  </si>
  <si>
    <t>u</t>
  </si>
  <si>
    <t>y</t>
  </si>
  <si>
    <t xml:space="preserve">(1) Commencing Q2 2020, amount includes temporary leverage ratio exposure exemptions (Q3 2022: central bank reserves: $55.6 billion; Q2 2022: central bank reserves: $72.6 billion; 
      Q1 2022: central bank reserves: $85.7 billion; Q4 2021: sovereign-issued securities: $53.9 billion and central bank reserves: $73.6 billion) in accordance with OSFI's COVID-19 capital
      relief measures and asset amounts deducted in determining Basel III Tier 1 capital.
</t>
  </si>
  <si>
    <t>(1)  On-balance sheet items exclude securities purchased under resale agreements and securities borrowed ($155,217MM), derivative financial instruments ($47,139MM), assets outside the regulatory scope of consolidation ($2,460MM).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</si>
</sst>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1" formatCode="_(* #,##0_);_(* \(#,##0\);_(* &quot;-&quot;_);_(@_)"/>
    <numFmt numFmtId="44" formatCode="_(&quot;$&quot;* #,##0.00_);_(&quot;$&quot;* \(#,##0.00\);_(&quot;$&quot;* &quot;-&quot;??_);_(@_)"/>
    <numFmt numFmtId="43" formatCode="_(* #,##0.00_);_(* \(#,##0.00\);_(* &quot;-&quot;??_);_(@_)"/>
    <numFmt numFmtId="164" formatCode="_(* #,##0.0_);_(* \(#,##0.0\);_(* &quot;-&quot;?_);_(@_)"/>
    <numFmt numFmtId="165" formatCode="_(* #,##0.0_);_(* \(#,##0.0\);_(* &quot;-&quot;??_);_(@_)"/>
    <numFmt numFmtId="166" formatCode="_(* #,##0_);_(* \(#,##0\);_(* &quot;-&quot;??_);_(@_)"/>
    <numFmt numFmtId="167" formatCode="0.0%"/>
    <numFmt numFmtId="168" formatCode="0.0"/>
    <numFmt numFmtId="169" formatCode="&quot;$&quot;#,##0.0"/>
    <numFmt numFmtId="170" formatCode="[$-409]mmmm\ d\,\ yyyy;@"/>
  </numFmts>
  <fonts count="124">
    <font>
      <sz val="11"/>
      <color theme="1"/>
      <name val="Calibri"/>
      <family val="2"/>
      <scheme val="minor"/>
    </font>
    <font>
      <sz val="11"/>
      <color theme="1"/>
      <name val="Calibri"/>
      <family val="2"/>
      <scheme val="minor"/>
    </font>
    <font>
      <sz val="11"/>
      <color rgb="FFFF0000"/>
      <name val="Calibri"/>
      <family val="2"/>
      <scheme val="minor"/>
    </font>
    <font>
      <sz val="12"/>
      <color rgb="FF000000"/>
      <name val="Scotia"/>
      <family val="2"/>
    </font>
    <font>
      <sz val="9"/>
      <color theme="1"/>
      <name val="Courier New"/>
      <family val="3"/>
    </font>
    <font>
      <b/>
      <sz val="18"/>
      <color rgb="FF000000"/>
      <name val="Scotia Headline"/>
      <family val="2"/>
    </font>
    <font>
      <sz val="11"/>
      <color theme="1"/>
      <name val="Scotia"/>
      <family val="2"/>
    </font>
    <font>
      <sz val="18"/>
      <color rgb="FF000000"/>
      <name val="Scotia Headline"/>
      <family val="2"/>
    </font>
    <font>
      <sz val="36"/>
      <color rgb="FF000000"/>
      <name val="Scotia Headline"/>
      <family val="2"/>
    </font>
    <font>
      <sz val="48"/>
      <color rgb="FFEC101A"/>
      <name val="Scotia Headline"/>
      <family val="2"/>
    </font>
    <font>
      <sz val="60"/>
      <color rgb="FFEC101A"/>
      <name val="Scotia Headline"/>
      <family val="2"/>
    </font>
    <font>
      <i/>
      <sz val="9"/>
      <color rgb="FF0070C0"/>
      <name val="Courier New"/>
      <family val="3"/>
    </font>
    <font>
      <sz val="10"/>
      <color theme="1"/>
      <name val="Calibri"/>
      <family val="2"/>
      <scheme val="minor"/>
    </font>
    <font>
      <sz val="12"/>
      <name val="Arial MT"/>
    </font>
    <font>
      <b/>
      <sz val="8"/>
      <name val="Calibri"/>
      <family val="2"/>
      <scheme val="minor"/>
    </font>
    <font>
      <u/>
      <sz val="11"/>
      <color theme="10"/>
      <name val="Calibri"/>
      <family val="2"/>
      <scheme val="minor"/>
    </font>
    <font>
      <sz val="10"/>
      <name val="Calibri"/>
      <family val="2"/>
      <scheme val="minor"/>
    </font>
    <font>
      <b/>
      <sz val="10"/>
      <name val="Calibri"/>
      <family val="2"/>
      <scheme val="minor"/>
    </font>
    <font>
      <b/>
      <sz val="12"/>
      <name val="Calibri"/>
      <family val="2"/>
      <scheme val="minor"/>
    </font>
    <font>
      <b/>
      <sz val="10"/>
      <color rgb="FFFF0000"/>
      <name val="Scotia"/>
      <family val="2"/>
    </font>
    <font>
      <b/>
      <sz val="12"/>
      <color theme="0"/>
      <name val="Calibri"/>
      <family val="2"/>
      <scheme val="minor"/>
    </font>
    <font>
      <b/>
      <sz val="11"/>
      <color theme="0"/>
      <name val="Scotia"/>
      <family val="2"/>
    </font>
    <font>
      <sz val="12"/>
      <name val="Calibri"/>
      <family val="2"/>
      <scheme val="minor"/>
    </font>
    <font>
      <sz val="12"/>
      <color theme="1"/>
      <name val="Calibri"/>
      <family val="2"/>
      <scheme val="minor"/>
    </font>
    <font>
      <b/>
      <sz val="12"/>
      <color theme="0"/>
      <name val="Scotia"/>
      <family val="2"/>
    </font>
    <font>
      <sz val="12"/>
      <name val="Arial"/>
      <family val="2"/>
    </font>
    <font>
      <sz val="18"/>
      <name val="Arial"/>
      <family val="2"/>
    </font>
    <font>
      <vertAlign val="superscript"/>
      <sz val="11"/>
      <color theme="1"/>
      <name val="Calibri"/>
      <family val="2"/>
      <scheme val="minor"/>
    </font>
    <font>
      <sz val="10"/>
      <name val="Arial"/>
      <family val="2"/>
    </font>
    <font>
      <sz val="10"/>
      <color indexed="8"/>
      <name val="Calibri"/>
      <family val="2"/>
      <scheme val="minor"/>
    </font>
    <font>
      <b/>
      <sz val="10"/>
      <color indexed="8"/>
      <name val="Calibri"/>
      <family val="2"/>
      <scheme val="minor"/>
    </font>
    <font>
      <vertAlign val="superscript"/>
      <sz val="10"/>
      <color theme="1"/>
      <name val="Calibri"/>
      <family val="2"/>
      <scheme val="minor"/>
    </font>
    <font>
      <b/>
      <vertAlign val="superscript"/>
      <sz val="10"/>
      <name val="Calibri"/>
      <family val="2"/>
      <scheme val="minor"/>
    </font>
    <font>
      <b/>
      <sz val="10"/>
      <color theme="1"/>
      <name val="Calibri"/>
      <family val="2"/>
      <scheme val="minor"/>
    </font>
    <font>
      <b/>
      <vertAlign val="superscript"/>
      <sz val="10"/>
      <color theme="1"/>
      <name val="Calibri"/>
      <family val="2"/>
      <scheme val="minor"/>
    </font>
    <font>
      <sz val="10"/>
      <color rgb="FFFF0000"/>
      <name val="Calibri"/>
      <family val="2"/>
      <scheme val="minor"/>
    </font>
    <font>
      <b/>
      <sz val="12"/>
      <name val="Arial"/>
      <family val="2"/>
    </font>
    <font>
      <b/>
      <sz val="12"/>
      <color theme="0"/>
      <name val="Arial"/>
      <family val="2"/>
    </font>
    <font>
      <u/>
      <sz val="9"/>
      <color theme="10"/>
      <name val="Calibri"/>
      <family val="2"/>
      <scheme val="minor"/>
    </font>
    <font>
      <b/>
      <sz val="10"/>
      <name val="Times New Roman"/>
      <family val="1"/>
    </font>
    <font>
      <sz val="10"/>
      <name val="Times New Roman"/>
      <family val="1"/>
    </font>
    <font>
      <sz val="11"/>
      <name val="Times New Roman"/>
      <family val="1"/>
    </font>
    <font>
      <vertAlign val="superscript"/>
      <sz val="10"/>
      <name val="Calibri"/>
      <family val="2"/>
      <scheme val="minor"/>
    </font>
    <font>
      <b/>
      <i/>
      <sz val="10"/>
      <name val="Calibri"/>
      <family val="2"/>
      <scheme val="minor"/>
    </font>
    <font>
      <vertAlign val="superscript"/>
      <sz val="9"/>
      <name val="Calibri"/>
      <family val="2"/>
      <scheme val="minor"/>
    </font>
    <font>
      <sz val="9"/>
      <name val="Calibri"/>
      <family val="2"/>
      <scheme val="minor"/>
    </font>
    <font>
      <i/>
      <sz val="10"/>
      <name val="Calibri"/>
      <family val="2"/>
      <scheme val="minor"/>
    </font>
    <font>
      <b/>
      <sz val="10"/>
      <color rgb="FFFF0000"/>
      <name val="Calibri"/>
      <family val="2"/>
      <scheme val="minor"/>
    </font>
    <font>
      <sz val="8"/>
      <color theme="1"/>
      <name val="Calibri"/>
      <family val="2"/>
      <scheme val="minor"/>
    </font>
    <font>
      <sz val="10"/>
      <color rgb="FF000000"/>
      <name val="Calibri"/>
      <family val="2"/>
      <scheme val="minor"/>
    </font>
    <font>
      <b/>
      <sz val="9"/>
      <color theme="1"/>
      <name val="Segoe UI"/>
      <family val="2"/>
    </font>
    <font>
      <b/>
      <sz val="11"/>
      <name val="Calibri"/>
      <family val="2"/>
      <scheme val="minor"/>
    </font>
    <font>
      <sz val="10"/>
      <name val="Segoe UI"/>
      <family val="2"/>
    </font>
    <font>
      <vertAlign val="subscript"/>
      <sz val="10"/>
      <name val="Segoe UI"/>
      <family val="2"/>
    </font>
    <font>
      <sz val="9"/>
      <color theme="1"/>
      <name val="Verdana"/>
      <family val="2"/>
    </font>
    <font>
      <sz val="9"/>
      <color rgb="FF00B050"/>
      <name val="Verdana"/>
      <family val="2"/>
    </font>
    <font>
      <sz val="10"/>
      <color rgb="FF00B050"/>
      <name val="Calibri"/>
      <family val="2"/>
      <scheme val="minor"/>
    </font>
    <font>
      <b/>
      <sz val="12"/>
      <color theme="1"/>
      <name val="Calibri"/>
      <family val="2"/>
      <scheme val="minor"/>
    </font>
    <font>
      <strike/>
      <sz val="10"/>
      <name val="Calibri"/>
      <family val="2"/>
      <scheme val="minor"/>
    </font>
    <font>
      <b/>
      <sz val="9"/>
      <name val="Verdana"/>
      <family val="2"/>
    </font>
    <font>
      <sz val="12"/>
      <color theme="1"/>
      <name val="Verdana"/>
      <family val="2"/>
    </font>
    <font>
      <b/>
      <sz val="12"/>
      <color theme="1"/>
      <name val="Verdana"/>
      <family val="2"/>
    </font>
    <font>
      <b/>
      <sz val="12"/>
      <color theme="0"/>
      <name val="Verdana"/>
      <family val="2"/>
    </font>
    <font>
      <sz val="9"/>
      <color theme="1"/>
      <name val="Calibri"/>
      <family val="2"/>
      <scheme val="minor"/>
    </font>
    <font>
      <i/>
      <sz val="9"/>
      <color theme="1"/>
      <name val="Calibri"/>
      <family val="2"/>
      <scheme val="minor"/>
    </font>
    <font>
      <vertAlign val="superscript"/>
      <sz val="9"/>
      <color theme="1"/>
      <name val="Calibri"/>
      <family val="2"/>
      <scheme val="minor"/>
    </font>
    <font>
      <sz val="12"/>
      <color theme="0"/>
      <name val="Calibri"/>
      <family val="2"/>
      <scheme val="minor"/>
    </font>
    <font>
      <b/>
      <sz val="12"/>
      <color theme="0"/>
      <name val="Arila "/>
    </font>
    <font>
      <b/>
      <vertAlign val="superscript"/>
      <sz val="12"/>
      <color theme="0"/>
      <name val="Arila "/>
    </font>
    <font>
      <u/>
      <sz val="10"/>
      <color theme="10"/>
      <name val="Calibri"/>
      <family val="2"/>
      <scheme val="minor"/>
    </font>
    <font>
      <i/>
      <sz val="10"/>
      <color theme="1"/>
      <name val="Calibri"/>
      <family val="2"/>
      <scheme val="minor"/>
    </font>
    <font>
      <b/>
      <sz val="10"/>
      <name val="Arial"/>
      <family val="2"/>
    </font>
    <font>
      <sz val="6"/>
      <color rgb="FF000000"/>
      <name val="Verdana"/>
      <family val="2"/>
    </font>
    <font>
      <sz val="9"/>
      <color rgb="FF000000"/>
      <name val="Calibri"/>
      <family val="2"/>
      <scheme val="minor"/>
    </font>
    <font>
      <i/>
      <sz val="10"/>
      <color indexed="12"/>
      <name val="Calibri"/>
      <family val="2"/>
      <scheme val="minor"/>
    </font>
    <font>
      <sz val="9"/>
      <color theme="1"/>
      <name val="Segoe UI"/>
      <family val="2"/>
    </font>
    <font>
      <sz val="7.5"/>
      <color theme="1"/>
      <name val="Segoe UI"/>
      <family val="2"/>
    </font>
    <font>
      <b/>
      <vertAlign val="superscript"/>
      <sz val="11"/>
      <name val="Calibri"/>
      <family val="2"/>
      <scheme val="minor"/>
    </font>
    <font>
      <sz val="12"/>
      <color rgb="FFFF0000"/>
      <name val="Calibri"/>
      <family val="2"/>
      <scheme val="minor"/>
    </font>
    <font>
      <sz val="8.5"/>
      <name val="Segoe UI"/>
      <family val="2"/>
    </font>
    <font>
      <vertAlign val="subscript"/>
      <sz val="8.5"/>
      <name val="Segoe UI"/>
      <family val="2"/>
    </font>
    <font>
      <b/>
      <sz val="7.5"/>
      <color theme="1"/>
      <name val="Segoe UI"/>
      <family val="2"/>
    </font>
    <font>
      <b/>
      <sz val="8.5"/>
      <color theme="1"/>
      <name val="Segoe UI"/>
      <family val="2"/>
    </font>
    <font>
      <b/>
      <sz val="12"/>
      <color theme="1"/>
      <name val="Segoe UI"/>
      <family val="2"/>
    </font>
    <font>
      <vertAlign val="superscript"/>
      <sz val="12"/>
      <name val="Arial"/>
      <family val="2"/>
    </font>
    <font>
      <b/>
      <sz val="10"/>
      <color theme="0"/>
      <name val="Calibri"/>
      <family val="2"/>
      <scheme val="minor"/>
    </font>
    <font>
      <b/>
      <sz val="12"/>
      <color theme="1"/>
      <name val="Arial"/>
      <family val="2"/>
    </font>
    <font>
      <sz val="9"/>
      <name val="Segoe UI"/>
      <family val="2"/>
    </font>
    <font>
      <b/>
      <vertAlign val="superscript"/>
      <sz val="12"/>
      <color theme="0"/>
      <name val="Arial"/>
      <family val="2"/>
    </font>
    <font>
      <u/>
      <sz val="10"/>
      <color theme="1"/>
      <name val="Calibri"/>
      <family val="2"/>
      <scheme val="minor"/>
    </font>
    <font>
      <sz val="9"/>
      <color rgb="FFFF0000"/>
      <name val="Calibri"/>
      <family val="2"/>
      <scheme val="minor"/>
    </font>
    <font>
      <b/>
      <sz val="10"/>
      <name val="Segoe UI"/>
      <family val="2"/>
    </font>
    <font>
      <vertAlign val="superscript"/>
      <sz val="10"/>
      <name val="Segoe UI"/>
      <family val="2"/>
    </font>
    <font>
      <sz val="8"/>
      <name val="Segoe UI"/>
      <family val="2"/>
    </font>
    <font>
      <b/>
      <vertAlign val="subscript"/>
      <sz val="10"/>
      <name val="Calibri"/>
      <family val="2"/>
      <scheme val="minor"/>
    </font>
    <font>
      <b/>
      <sz val="11"/>
      <name val="Segoe UI"/>
      <family val="2"/>
    </font>
    <font>
      <sz val="8.5"/>
      <color theme="1"/>
      <name val="Segoe UI"/>
      <family val="2"/>
    </font>
    <font>
      <vertAlign val="subscript"/>
      <sz val="8.5"/>
      <color theme="1"/>
      <name val="Segoe UI"/>
      <family val="2"/>
    </font>
    <font>
      <b/>
      <i/>
      <sz val="10"/>
      <color theme="1"/>
      <name val="Calibri"/>
      <family val="2"/>
      <scheme val="minor"/>
    </font>
    <font>
      <b/>
      <sz val="14"/>
      <name val="Calibri"/>
      <family val="2"/>
      <scheme val="minor"/>
    </font>
    <font>
      <b/>
      <vertAlign val="superscript"/>
      <sz val="14"/>
      <name val="Calibri"/>
      <family val="2"/>
      <scheme val="minor"/>
    </font>
    <font>
      <b/>
      <sz val="12"/>
      <color theme="0"/>
      <name val="Arial "/>
    </font>
    <font>
      <b/>
      <vertAlign val="superscript"/>
      <sz val="12"/>
      <color theme="0"/>
      <name val="Arial "/>
    </font>
    <font>
      <i/>
      <sz val="8"/>
      <color theme="1"/>
      <name val="Calibri"/>
      <family val="2"/>
      <scheme val="minor"/>
    </font>
    <font>
      <sz val="9"/>
      <color rgb="FFFF0000"/>
      <name val="Segoe UI"/>
      <family val="2"/>
    </font>
    <font>
      <b/>
      <sz val="8.5"/>
      <name val="Segoe UI"/>
      <family val="2"/>
    </font>
    <font>
      <b/>
      <vertAlign val="subscript"/>
      <sz val="8.5"/>
      <name val="Segoe UI"/>
      <family val="2"/>
    </font>
    <font>
      <vertAlign val="superscript"/>
      <sz val="10"/>
      <color rgb="FFFF0000"/>
      <name val="Calibri"/>
      <family val="2"/>
      <scheme val="minor"/>
    </font>
    <font>
      <vertAlign val="superscript"/>
      <sz val="8.5"/>
      <name val="Segoe UI"/>
      <family val="2"/>
    </font>
    <font>
      <sz val="11"/>
      <name val="Arial"/>
      <family val="2"/>
    </font>
    <font>
      <b/>
      <vertAlign val="superscript"/>
      <sz val="10"/>
      <color indexed="8"/>
      <name val="Calibri"/>
      <family val="2"/>
      <scheme val="minor"/>
    </font>
    <font>
      <vertAlign val="superscript"/>
      <sz val="10"/>
      <color indexed="8"/>
      <name val="Calibri"/>
      <family val="2"/>
      <scheme val="minor"/>
    </font>
    <font>
      <b/>
      <u/>
      <sz val="10"/>
      <name val="Calibri"/>
      <family val="2"/>
      <scheme val="minor"/>
    </font>
    <font>
      <b/>
      <sz val="16"/>
      <name val="Calibri"/>
      <family val="2"/>
      <scheme val="minor"/>
    </font>
    <font>
      <sz val="14"/>
      <name val="Arial"/>
      <family val="2"/>
    </font>
    <font>
      <b/>
      <sz val="14"/>
      <name val="Arial"/>
      <family val="2"/>
    </font>
    <font>
      <sz val="12"/>
      <color theme="0"/>
      <name val="Arial"/>
      <family val="2"/>
    </font>
    <font>
      <b/>
      <sz val="10"/>
      <color indexed="9"/>
      <name val="Calibri"/>
      <family val="2"/>
      <scheme val="minor"/>
    </font>
    <font>
      <sz val="10"/>
      <color indexed="9"/>
      <name val="Calibri"/>
      <family val="2"/>
      <scheme val="minor"/>
    </font>
    <font>
      <b/>
      <sz val="11"/>
      <name val="Arial"/>
      <family val="2"/>
    </font>
    <font>
      <b/>
      <vertAlign val="superscript"/>
      <sz val="11"/>
      <name val="Arial"/>
      <family val="2"/>
    </font>
    <font>
      <b/>
      <sz val="13"/>
      <name val="Arial"/>
      <family val="2"/>
    </font>
    <font>
      <sz val="11"/>
      <color rgb="FFFF0000"/>
      <name val="Arial"/>
      <family val="2"/>
    </font>
    <font>
      <b/>
      <sz val="9"/>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22"/>
      </patternFill>
    </fill>
    <fill>
      <patternFill patternType="solid">
        <fgColor indexed="9"/>
        <bgColor indexed="64"/>
      </patternFill>
    </fill>
  </fills>
  <borders count="258">
    <border>
      <left/>
      <right/>
      <top/>
      <bottom/>
      <diagonal/>
    </border>
    <border>
      <left/>
      <right style="thin">
        <color theme="0" tint="-0.14996795556505021"/>
      </right>
      <top style="thin">
        <color theme="0" tint="-4.9989318521683403E-2"/>
      </top>
      <bottom style="thin">
        <color theme="0" tint="-0.14996795556505021"/>
      </bottom>
      <diagonal/>
    </border>
    <border>
      <left/>
      <right/>
      <top style="thin">
        <color theme="0" tint="-4.9989318521683403E-2"/>
      </top>
      <bottom style="thin">
        <color theme="0" tint="-0.14996795556505021"/>
      </bottom>
      <diagonal/>
    </border>
    <border>
      <left style="thin">
        <color theme="0" tint="-0.14996795556505021"/>
      </left>
      <right/>
      <top style="thin">
        <color theme="0" tint="-4.9989318521683403E-2"/>
      </top>
      <bottom style="thin">
        <color theme="0" tint="-0.14996795556505021"/>
      </bottom>
      <diagonal/>
    </border>
    <border>
      <left/>
      <right style="thin">
        <color theme="0" tint="-0.14996795556505021"/>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0.14996795556505021"/>
      </left>
      <right/>
      <top style="thin">
        <color theme="0" tint="-4.9989318521683403E-2"/>
      </top>
      <bottom style="thin">
        <color theme="0" tint="-4.9989318521683403E-2"/>
      </bottom>
      <diagonal/>
    </border>
    <border>
      <left/>
      <right style="thin">
        <color theme="0" tint="-0.14996795556505021"/>
      </right>
      <top style="thin">
        <color theme="0" tint="-0.14996795556505021"/>
      </top>
      <bottom style="thin">
        <color theme="0" tint="-4.9989318521683403E-2"/>
      </bottom>
      <diagonal/>
    </border>
    <border>
      <left/>
      <right/>
      <top style="thin">
        <color theme="0" tint="-0.14996795556505021"/>
      </top>
      <bottom style="thin">
        <color theme="0" tint="-4.9989318521683403E-2"/>
      </bottom>
      <diagonal/>
    </border>
    <border>
      <left style="thin">
        <color theme="0" tint="-0.14996795556505021"/>
      </left>
      <right/>
      <top style="thin">
        <color theme="0" tint="-0.14996795556505021"/>
      </top>
      <bottom style="thin">
        <color theme="0" tint="-4.9989318521683403E-2"/>
      </bottom>
      <diagonal/>
    </border>
    <border>
      <left/>
      <right style="thin">
        <color theme="0" tint="-0.14996795556505021"/>
      </right>
      <top style="thin">
        <color theme="0" tint="-4.9989318521683403E-2"/>
      </top>
      <bottom style="thin">
        <color theme="0" tint="-0.14993743705557422"/>
      </bottom>
      <diagonal/>
    </border>
    <border>
      <left/>
      <right/>
      <top style="thin">
        <color theme="0" tint="-4.9989318521683403E-2"/>
      </top>
      <bottom style="thin">
        <color theme="0" tint="-0.14993743705557422"/>
      </bottom>
      <diagonal/>
    </border>
    <border>
      <left style="thin">
        <color theme="0" tint="-0.14996795556505021"/>
      </left>
      <right/>
      <top style="thin">
        <color theme="0" tint="-4.9989318521683403E-2"/>
      </top>
      <bottom style="thin">
        <color theme="0" tint="-0.14993743705557422"/>
      </bottom>
      <diagonal/>
    </border>
    <border>
      <left/>
      <right style="thin">
        <color theme="0" tint="-0.14996795556505021"/>
      </right>
      <top style="thin">
        <color theme="0" tint="-0.14993743705557422"/>
      </top>
      <bottom style="thin">
        <color theme="0" tint="-4.9989318521683403E-2"/>
      </bottom>
      <diagonal/>
    </border>
    <border>
      <left/>
      <right/>
      <top style="thin">
        <color theme="0" tint="-0.14993743705557422"/>
      </top>
      <bottom style="thin">
        <color theme="0" tint="-4.9989318521683403E-2"/>
      </bottom>
      <diagonal/>
    </border>
    <border>
      <left style="thin">
        <color theme="0" tint="-0.14996795556505021"/>
      </left>
      <right/>
      <top style="thin">
        <color theme="0" tint="-0.14993743705557422"/>
      </top>
      <bottom style="thin">
        <color theme="0" tint="-4.9989318521683403E-2"/>
      </bottom>
      <diagonal/>
    </border>
    <border>
      <left/>
      <right/>
      <top style="thin">
        <color theme="0" tint="-0.14993743705557422"/>
      </top>
      <bottom/>
      <diagonal/>
    </border>
    <border>
      <left/>
      <right style="thin">
        <color theme="0" tint="-0.14996795556505021"/>
      </right>
      <top style="thin">
        <color theme="0" tint="-4.9989318521683403E-2"/>
      </top>
      <bottom/>
      <diagonal/>
    </border>
    <border>
      <left/>
      <right/>
      <top style="thin">
        <color theme="0" tint="-4.9989318521683403E-2"/>
      </top>
      <bottom/>
      <diagonal/>
    </border>
    <border>
      <left style="thin">
        <color theme="0" tint="-0.14996795556505021"/>
      </left>
      <right/>
      <top style="thin">
        <color theme="0" tint="-4.9989318521683403E-2"/>
      </top>
      <bottom/>
      <diagonal/>
    </border>
    <border>
      <left/>
      <right style="thin">
        <color theme="0" tint="-0.14996795556505021"/>
      </right>
      <top/>
      <bottom style="thin">
        <color theme="0" tint="-0.14996795556505021"/>
      </bottom>
      <diagonal/>
    </border>
    <border>
      <left/>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bottom/>
      <diagonal/>
    </border>
    <border>
      <left style="thin">
        <color theme="0" tint="-0.14996795556505021"/>
      </left>
      <right/>
      <top/>
      <bottom/>
      <diagonal/>
    </border>
    <border>
      <left/>
      <right style="thin">
        <color theme="0" tint="-0.14996795556505021"/>
      </right>
      <top style="thin">
        <color theme="0" tint="-0.14996795556505021"/>
      </top>
      <bottom/>
      <diagonal/>
    </border>
    <border>
      <left/>
      <right/>
      <top style="thin">
        <color theme="0" tint="-0.14996795556505021"/>
      </top>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4.9989318521683403E-2"/>
      </top>
      <bottom style="thin">
        <color theme="0" tint="-0.14996795556505021"/>
      </bottom>
      <diagonal/>
    </border>
    <border>
      <left style="thin">
        <color theme="0" tint="-0.14996795556505021"/>
      </left>
      <right style="thin">
        <color theme="0" tint="-0.14996795556505021"/>
      </right>
      <top style="thin">
        <color theme="0" tint="-4.9989318521683403E-2"/>
      </top>
      <bottom style="thin">
        <color theme="0" tint="-4.9989318521683403E-2"/>
      </bottom>
      <diagonal/>
    </border>
    <border>
      <left/>
      <right style="thin">
        <color theme="0" tint="-0.14996795556505021"/>
      </right>
      <top/>
      <bottom style="thin">
        <color theme="0" tint="-4.9989318521683403E-2"/>
      </bottom>
      <diagonal/>
    </border>
    <border>
      <left/>
      <right/>
      <top/>
      <bottom style="thin">
        <color theme="0" tint="-4.9989318521683403E-2"/>
      </bottom>
      <diagonal/>
    </border>
    <border>
      <left style="thin">
        <color theme="0" tint="-0.14996795556505021"/>
      </left>
      <right/>
      <top/>
      <bottom style="thin">
        <color theme="0" tint="-4.9989318521683403E-2"/>
      </bottom>
      <diagonal/>
    </border>
    <border>
      <left style="thin">
        <color theme="0" tint="-0.14996795556505021"/>
      </left>
      <right style="thin">
        <color theme="0" tint="-0.14996795556505021"/>
      </right>
      <top/>
      <bottom style="thin">
        <color theme="0" tint="-4.9989318521683403E-2"/>
      </bottom>
      <diagonal/>
    </border>
    <border>
      <left/>
      <right style="thin">
        <color theme="0" tint="-0.14996795556505021"/>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style="thin">
        <color theme="0" tint="-4.9989318521683403E-2"/>
      </right>
      <top style="thin">
        <color theme="0" tint="-0.14993743705557422"/>
      </top>
      <bottom style="thin">
        <color theme="0" tint="-0.14993743705557422"/>
      </bottom>
      <diagonal/>
    </border>
    <border>
      <left style="thin">
        <color theme="0" tint="-4.9989318521683403E-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style="thin">
        <color theme="0" tint="-0.14993743705557422"/>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style="thin">
        <color theme="0" tint="-0.14993743705557422"/>
      </left>
      <right/>
      <top style="thin">
        <color theme="0" tint="-4.9989318521683403E-2"/>
      </top>
      <bottom/>
      <diagonal/>
    </border>
    <border>
      <left/>
      <right style="thin">
        <color theme="0" tint="-0.1499374370555742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0.14993743705557422"/>
      </left>
      <right/>
      <top style="thin">
        <color theme="0" tint="-4.9989318521683403E-2"/>
      </top>
      <bottom style="thin">
        <color theme="0" tint="-4.9989318521683403E-2"/>
      </bottom>
      <diagonal/>
    </border>
    <border>
      <left/>
      <right style="thin">
        <color theme="0" tint="-0.14993743705557422"/>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style="thin">
        <color theme="0" tint="-0.14993743705557422"/>
      </left>
      <right/>
      <top/>
      <bottom style="thin">
        <color theme="0" tint="-4.9989318521683403E-2"/>
      </bottom>
      <diagonal/>
    </border>
    <border>
      <left/>
      <right style="thin">
        <color theme="0" tint="-0.14993743705557422"/>
      </right>
      <top style="thin">
        <color theme="0" tint="-4.9989318521683403E-2"/>
      </top>
      <bottom style="thin">
        <color theme="0" tint="-0.14993743705557422"/>
      </bottom>
      <diagonal/>
    </border>
    <border>
      <left/>
      <right style="thin">
        <color theme="0" tint="-4.9989318521683403E-2"/>
      </right>
      <top style="thin">
        <color theme="0" tint="-4.9989318521683403E-2"/>
      </top>
      <bottom style="thin">
        <color theme="0" tint="-0.14993743705557422"/>
      </bottom>
      <diagonal/>
    </border>
    <border>
      <left style="thin">
        <color theme="0" tint="-4.9989318521683403E-2"/>
      </left>
      <right/>
      <top style="thin">
        <color theme="0" tint="-4.9989318521683403E-2"/>
      </top>
      <bottom style="thin">
        <color theme="0" tint="-0.14993743705557422"/>
      </bottom>
      <diagonal/>
    </border>
    <border>
      <left style="thin">
        <color theme="0" tint="-0.14993743705557422"/>
      </left>
      <right/>
      <top/>
      <bottom style="thin">
        <color theme="0" tint="-0.14993743705557422"/>
      </bottom>
      <diagonal/>
    </border>
    <border>
      <left style="thin">
        <color theme="0" tint="-0.14993743705557422"/>
      </left>
      <right/>
      <top/>
      <bottom/>
      <diagonal/>
    </border>
    <border>
      <left/>
      <right style="thin">
        <color theme="0" tint="-0.14993743705557422"/>
      </right>
      <top style="thin">
        <color theme="0" tint="-0.14993743705557422"/>
      </top>
      <bottom style="thin">
        <color theme="0" tint="-4.9989318521683403E-2"/>
      </bottom>
      <diagonal/>
    </border>
    <border>
      <left/>
      <right style="thin">
        <color theme="0" tint="-4.9989318521683403E-2"/>
      </right>
      <top style="thin">
        <color theme="0" tint="-0.14993743705557422"/>
      </top>
      <bottom style="thin">
        <color theme="0" tint="-4.9989318521683403E-2"/>
      </bottom>
      <diagonal/>
    </border>
    <border>
      <left style="thin">
        <color theme="0" tint="-4.9989318521683403E-2"/>
      </left>
      <right/>
      <top style="thin">
        <color theme="0" tint="-0.14993743705557422"/>
      </top>
      <bottom style="thin">
        <color theme="0" tint="-4.9989318521683403E-2"/>
      </bottom>
      <diagonal/>
    </border>
    <border>
      <left style="thin">
        <color theme="0" tint="-0.14993743705557422"/>
      </left>
      <right/>
      <top style="thin">
        <color theme="0" tint="-0.14993743705557422"/>
      </top>
      <bottom/>
      <diagonal/>
    </border>
    <border>
      <left/>
      <right style="thin">
        <color theme="0" tint="-0.14993743705557422"/>
      </right>
      <top/>
      <bottom style="thin">
        <color theme="0" tint="-0.14996795556505021"/>
      </bottom>
      <diagonal/>
    </border>
    <border>
      <left/>
      <right style="thin">
        <color theme="0" tint="-0.14996795556505021"/>
      </right>
      <top/>
      <bottom style="thin">
        <color theme="0" tint="-0.14993743705557422"/>
      </bottom>
      <diagonal/>
    </border>
    <border>
      <left/>
      <right/>
      <top/>
      <bottom style="thin">
        <color theme="0" tint="-0.14993743705557422"/>
      </bottom>
      <diagonal/>
    </border>
    <border>
      <left/>
      <right style="thin">
        <color theme="0" tint="-0.14993743705557422"/>
      </right>
      <top/>
      <bottom style="thin">
        <color theme="0" tint="-0.14993743705557422"/>
      </bottom>
      <diagonal/>
    </border>
    <border>
      <left/>
      <right style="thin">
        <color theme="0" tint="-0.14993743705557422"/>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style="thin">
        <color theme="0" tint="-0.14993743705557422"/>
      </left>
      <right/>
      <top style="thin">
        <color theme="0" tint="-0.14993743705557422"/>
      </top>
      <bottom style="thin">
        <color theme="0" tint="-0.14990691854609822"/>
      </bottom>
      <diagonal/>
    </border>
    <border>
      <left style="thin">
        <color theme="0" tint="-0.14996795556505021"/>
      </left>
      <right/>
      <top/>
      <bottom style="thin">
        <color theme="0" tint="-0.14993743705557422"/>
      </bottom>
      <diagonal/>
    </border>
    <border>
      <left style="thin">
        <color theme="0" tint="-0.14996795556505021"/>
      </left>
      <right style="thin">
        <color theme="0" tint="-0.14996795556505021"/>
      </right>
      <top/>
      <bottom style="thin">
        <color theme="0" tint="-0.14993743705557422"/>
      </bottom>
      <diagonal/>
    </border>
    <border>
      <left/>
      <right style="thin">
        <color theme="0" tint="-0.14996795556505021"/>
      </right>
      <top style="thin">
        <color theme="0" tint="-0.14993743705557422"/>
      </top>
      <bottom/>
      <diagonal/>
    </border>
    <border>
      <left style="thin">
        <color theme="0" tint="-0.14996795556505021"/>
      </left>
      <right/>
      <top style="thin">
        <color theme="0" tint="-0.14993743705557422"/>
      </top>
      <bottom/>
      <diagonal/>
    </border>
    <border>
      <left style="thin">
        <color theme="0" tint="-0.14993743705557422"/>
      </left>
      <right/>
      <top style="thin">
        <color theme="0" tint="-4.9989318521683403E-2"/>
      </top>
      <bottom style="thin">
        <color theme="0" tint="-0.14993743705557422"/>
      </bottom>
      <diagonal/>
    </border>
    <border>
      <left style="thin">
        <color theme="0" tint="-0.14993743705557422"/>
      </left>
      <right/>
      <top style="thin">
        <color theme="0" tint="-0.14993743705557422"/>
      </top>
      <bottom style="thin">
        <color theme="0" tint="-4.9989318521683403E-2"/>
      </bottom>
      <diagonal/>
    </border>
    <border>
      <left/>
      <right style="thin">
        <color theme="0" tint="-0.14993743705557422"/>
      </right>
      <top/>
      <bottom/>
      <diagonal/>
    </border>
    <border>
      <left/>
      <right style="thin">
        <color theme="0" tint="-0.14993743705557422"/>
      </right>
      <top style="thin">
        <color theme="0" tint="-0.14996795556505021"/>
      </top>
      <bottom style="thin">
        <color theme="0" tint="-0.14990691854609822"/>
      </bottom>
      <diagonal/>
    </border>
    <border>
      <left/>
      <right/>
      <top style="thin">
        <color theme="0" tint="-0.14996795556505021"/>
      </top>
      <bottom style="thin">
        <color theme="0" tint="-0.14990691854609822"/>
      </bottom>
      <diagonal/>
    </border>
    <border>
      <left style="thin">
        <color theme="0" tint="-0.14993743705557422"/>
      </left>
      <right/>
      <top style="thin">
        <color theme="0" tint="-0.14996795556505021"/>
      </top>
      <bottom style="thin">
        <color theme="0" tint="-0.14990691854609822"/>
      </bottom>
      <diagonal/>
    </border>
    <border>
      <left/>
      <right style="thin">
        <color theme="0" tint="-0.14993743705557422"/>
      </right>
      <top style="thin">
        <color theme="0" tint="-0.1499374370555742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4.9989318521683403E-2"/>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right style="thin">
        <color theme="0" tint="-0.14990691854609822"/>
      </right>
      <top style="thin">
        <color theme="0" tint="-0.14993743705557422"/>
      </top>
      <bottom style="thin">
        <color theme="0" tint="-0.14993743705557422"/>
      </bottom>
      <diagonal/>
    </border>
    <border>
      <left style="thin">
        <color theme="0" tint="-0.14990691854609822"/>
      </left>
      <right/>
      <top style="thin">
        <color theme="0" tint="-0.14993743705557422"/>
      </top>
      <bottom style="thin">
        <color theme="0" tint="-0.14993743705557422"/>
      </bottom>
      <diagonal/>
    </border>
    <border>
      <left/>
      <right style="thin">
        <color theme="0" tint="-0.14990691854609822"/>
      </right>
      <top style="thin">
        <color theme="0" tint="-4.9989318521683403E-2"/>
      </top>
      <bottom style="thin">
        <color theme="0" tint="-0.14993743705557422"/>
      </bottom>
      <diagonal/>
    </border>
    <border>
      <left style="thin">
        <color theme="0" tint="-0.14990691854609822"/>
      </left>
      <right/>
      <top style="thin">
        <color theme="0" tint="-4.9989318521683403E-2"/>
      </top>
      <bottom style="thin">
        <color theme="0" tint="-0.14993743705557422"/>
      </bottom>
      <diagonal/>
    </border>
    <border>
      <left/>
      <right style="thin">
        <color theme="0" tint="-0.14990691854609822"/>
      </right>
      <top style="thin">
        <color theme="0" tint="-4.9989318521683403E-2"/>
      </top>
      <bottom style="thin">
        <color theme="0" tint="-4.9989318521683403E-2"/>
      </bottom>
      <diagonal/>
    </border>
    <border>
      <left style="thin">
        <color theme="0" tint="-0.14990691854609822"/>
      </left>
      <right/>
      <top style="thin">
        <color theme="0" tint="-4.9989318521683403E-2"/>
      </top>
      <bottom style="thin">
        <color theme="0" tint="-4.9989318521683403E-2"/>
      </bottom>
      <diagonal/>
    </border>
    <border>
      <left/>
      <right style="thin">
        <color theme="0" tint="-0.14990691854609822"/>
      </right>
      <top/>
      <bottom style="thin">
        <color theme="0" tint="-4.9989318521683403E-2"/>
      </bottom>
      <diagonal/>
    </border>
    <border>
      <left style="thin">
        <color theme="0" tint="-0.14990691854609822"/>
      </left>
      <right/>
      <top/>
      <bottom style="thin">
        <color theme="0" tint="-4.9989318521683403E-2"/>
      </bottom>
      <diagonal/>
    </border>
    <border>
      <left/>
      <right style="thin">
        <color theme="0" tint="-0.14990691854609822"/>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8764000366222"/>
      </left>
      <right/>
      <top style="thin">
        <color theme="0" tint="-0.1498764000366222"/>
      </top>
      <bottom style="thin">
        <color theme="0" tint="-0.1498764000366222"/>
      </bottom>
      <diagonal/>
    </border>
    <border>
      <left/>
      <right style="thin">
        <color theme="0" tint="-0.14990691854609822"/>
      </right>
      <top style="thin">
        <color theme="0" tint="-0.14993743705557422"/>
      </top>
      <bottom style="thin">
        <color theme="0" tint="-0.1498764000366222"/>
      </bottom>
      <diagonal/>
    </border>
    <border>
      <left/>
      <right/>
      <top style="thin">
        <color theme="0" tint="-0.14993743705557422"/>
      </top>
      <bottom style="thin">
        <color theme="0" tint="-0.1498764000366222"/>
      </bottom>
      <diagonal/>
    </border>
    <border>
      <left style="thin">
        <color theme="0" tint="-0.14990691854609822"/>
      </left>
      <right/>
      <top style="thin">
        <color theme="0" tint="-0.14993743705557422"/>
      </top>
      <bottom style="thin">
        <color theme="0" tint="-0.1498764000366222"/>
      </bottom>
      <diagonal/>
    </border>
    <border>
      <left style="thin">
        <color theme="0" tint="-0.14996795556505021"/>
      </left>
      <right/>
      <top style="thin">
        <color theme="0" tint="-0.14993743705557422"/>
      </top>
      <bottom style="thin">
        <color theme="0" tint="-0.1498764000366222"/>
      </bottom>
      <diagonal/>
    </border>
    <border>
      <left/>
      <right style="thin">
        <color theme="0" tint="-0.14990691854609822"/>
      </right>
      <top/>
      <bottom/>
      <diagonal/>
    </border>
    <border>
      <left style="thin">
        <color theme="0" tint="-0.14990691854609822"/>
      </left>
      <right/>
      <top/>
      <bottom/>
      <diagonal/>
    </border>
    <border>
      <left style="thin">
        <color theme="0" tint="-0.14990691854609822"/>
      </left>
      <right style="thin">
        <color theme="0" tint="-0.14996795556505021"/>
      </right>
      <top/>
      <bottom/>
      <diagonal/>
    </border>
    <border>
      <left/>
      <right style="thin">
        <color theme="0" tint="-0.14990691854609822"/>
      </right>
      <top style="thin">
        <color theme="0" tint="-0.14993743705557422"/>
      </top>
      <bottom style="thin">
        <color theme="0" tint="-0.14990691854609822"/>
      </bottom>
      <diagonal/>
    </border>
    <border>
      <left style="thin">
        <color theme="0" tint="-0.14990691854609822"/>
      </left>
      <right/>
      <top style="thin">
        <color theme="0" tint="-0.14993743705557422"/>
      </top>
      <bottom style="thin">
        <color theme="0" tint="-0.14990691854609822"/>
      </bottom>
      <diagonal/>
    </border>
    <border>
      <left/>
      <right style="thin">
        <color theme="0" tint="-0.14993743705557422"/>
      </right>
      <top style="thin">
        <color theme="0" tint="-0.1498764000366222"/>
      </top>
      <bottom style="thin">
        <color theme="0" tint="-0.14993743705557422"/>
      </bottom>
      <diagonal/>
    </border>
    <border>
      <left style="thin">
        <color theme="0" tint="-0.14996795556505021"/>
      </left>
      <right/>
      <top style="thin">
        <color theme="0" tint="-0.1498764000366222"/>
      </top>
      <bottom style="thin">
        <color theme="0" tint="-0.14993743705557422"/>
      </bottom>
      <diagonal/>
    </border>
    <border>
      <left style="thin">
        <color theme="0" tint="-0.14990691854609822"/>
      </left>
      <right style="thin">
        <color theme="0" tint="-0.14996795556505021"/>
      </right>
      <top style="thin">
        <color theme="0" tint="-0.1498764000366222"/>
      </top>
      <bottom/>
      <diagonal/>
    </border>
    <border>
      <left/>
      <right style="thin">
        <color theme="0" tint="-0.14990691854609822"/>
      </right>
      <top style="thin">
        <color theme="0" tint="-0.14990691854609822"/>
      </top>
      <bottom style="thin">
        <color theme="0" tint="-0.1498764000366222"/>
      </bottom>
      <diagonal/>
    </border>
    <border>
      <left/>
      <right/>
      <top style="thin">
        <color theme="0" tint="-0.14990691854609822"/>
      </top>
      <bottom style="thin">
        <color theme="0" tint="-0.1498764000366222"/>
      </bottom>
      <diagonal/>
    </border>
    <border>
      <left style="thin">
        <color theme="0" tint="-0.14990691854609822"/>
      </left>
      <right/>
      <top style="thin">
        <color theme="0" tint="-0.14990691854609822"/>
      </top>
      <bottom style="thin">
        <color theme="0" tint="-0.1498764000366222"/>
      </bottom>
      <diagonal/>
    </border>
    <border>
      <left style="thin">
        <color theme="0" tint="-0.14993743705557422"/>
      </left>
      <right/>
      <top style="thin">
        <color theme="0" tint="-4.9989318521683403E-2"/>
      </top>
      <bottom style="thin">
        <color theme="0" tint="-0.14996795556505021"/>
      </bottom>
      <diagonal/>
    </border>
    <border>
      <left/>
      <right style="thin">
        <color theme="0" tint="-0.14996795556505021"/>
      </right>
      <top style="thin">
        <color theme="0" tint="-0.14996795556505021"/>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3743705557422"/>
      </right>
      <top style="thin">
        <color theme="0" tint="-4.9989318521683403E-2"/>
      </top>
      <bottom style="thin">
        <color theme="0" tint="-0.14996795556505021"/>
      </bottom>
      <diagonal/>
    </border>
    <border>
      <left/>
      <right style="thin">
        <color theme="0" tint="-0.14993743705557422"/>
      </right>
      <top style="thin">
        <color theme="0" tint="-0.14996795556505021"/>
      </top>
      <bottom style="thin">
        <color theme="0" tint="-4.9989318521683403E-2"/>
      </bottom>
      <diagonal/>
    </border>
    <border>
      <left style="thin">
        <color theme="0" tint="-0.14996795556505021"/>
      </left>
      <right style="thin">
        <color theme="0" tint="-0.14996795556505021"/>
      </right>
      <top style="thin">
        <color theme="0" tint="-0.14996795556505021"/>
      </top>
      <bottom style="thin">
        <color theme="0" tint="-4.9989318521683403E-2"/>
      </bottom>
      <diagonal/>
    </border>
    <border>
      <left style="thin">
        <color theme="0" tint="-0.14993743705557422"/>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14996795556505021"/>
      </left>
      <right style="thin">
        <color theme="0" tint="-0.14993743705557422"/>
      </right>
      <top/>
      <bottom style="thin">
        <color theme="0" tint="-4.9989318521683403E-2"/>
      </bottom>
      <diagonal/>
    </border>
    <border>
      <left style="thin">
        <color theme="0" tint="-0.14996795556505021"/>
      </left>
      <right style="thin">
        <color theme="0" tint="-0.14993743705557422"/>
      </right>
      <top style="thin">
        <color theme="0" tint="-0.14993743705557422"/>
      </top>
      <bottom/>
      <diagonal/>
    </border>
    <border>
      <left style="thin">
        <color theme="0" tint="-4.9989318521683403E-2"/>
      </left>
      <right style="thin">
        <color theme="0" tint="-4.9989318521683403E-2"/>
      </right>
      <top style="thin">
        <color theme="0" tint="-0.14996795556505021"/>
      </top>
      <bottom style="thin">
        <color theme="0" tint="-0.14996795556505021"/>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0.14993743705557422"/>
      </bottom>
      <diagonal/>
    </border>
    <border>
      <left/>
      <right style="thin">
        <color theme="0" tint="-0.14996795556505021"/>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style="thin">
        <color theme="0" tint="-4.9989318521683403E-2"/>
      </left>
      <right style="thin">
        <color theme="0" tint="-4.9989318521683403E-2"/>
      </right>
      <top style="thin">
        <color theme="0" tint="-0.14993743705557422"/>
      </top>
      <bottom style="thin">
        <color theme="0" tint="-0.14996795556505021"/>
      </bottom>
      <diagonal/>
    </border>
    <border>
      <left style="thin">
        <color theme="0" tint="-0.14990691854609822"/>
      </left>
      <right style="thin">
        <color theme="0" tint="-0.14990691854609822"/>
      </right>
      <top style="thin">
        <color theme="0" tint="-4.9989318521683403E-2"/>
      </top>
      <bottom style="thin">
        <color theme="0" tint="-0.14996795556505021"/>
      </bottom>
      <diagonal/>
    </border>
    <border>
      <left style="thin">
        <color theme="0" tint="-0.14990691854609822"/>
      </left>
      <right style="thin">
        <color theme="0" tint="-0.14990691854609822"/>
      </right>
      <top style="thin">
        <color theme="0" tint="-4.9989318521683403E-2"/>
      </top>
      <bottom style="thin">
        <color theme="0" tint="-4.9989318521683403E-2"/>
      </bottom>
      <diagonal/>
    </border>
    <border>
      <left style="thin">
        <color theme="0" tint="-0.14990691854609822"/>
      </left>
      <right style="thin">
        <color theme="0" tint="-0.14990691854609822"/>
      </right>
      <top/>
      <bottom style="thin">
        <color theme="0" tint="-4.9989318521683403E-2"/>
      </bottom>
      <diagonal/>
    </border>
    <border>
      <left style="thin">
        <color theme="0" tint="-0.14990691854609822"/>
      </left>
      <right style="thin">
        <color theme="0" tint="-0.14990691854609822"/>
      </right>
      <top/>
      <bottom style="thin">
        <color theme="0" tint="-0.14993743705557422"/>
      </bottom>
      <diagonal/>
    </border>
    <border>
      <left/>
      <right style="thin">
        <color theme="0" tint="-0.14996795556505021"/>
      </right>
      <top style="thin">
        <color theme="0" tint="-0.14993743705557422"/>
      </top>
      <bottom style="thin">
        <color theme="0" tint="-0.14990691854609822"/>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right style="medium">
        <color theme="0" tint="-0.14993743705557422"/>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top style="medium">
        <color theme="0" tint="-0.14996795556505021"/>
      </top>
      <bottom style="medium">
        <color theme="0" tint="-0.14993743705557422"/>
      </bottom>
      <diagonal/>
    </border>
    <border>
      <left style="medium">
        <color theme="0" tint="-0.14993743705557422"/>
      </left>
      <right/>
      <top style="medium">
        <color theme="0" tint="-0.14996795556505021"/>
      </top>
      <bottom style="medium">
        <color theme="0" tint="-0.14993743705557422"/>
      </bottom>
      <diagonal/>
    </border>
    <border>
      <left/>
      <right style="medium">
        <color theme="0" tint="-0.14993743705557422"/>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style="medium">
        <color theme="0" tint="-0.14993743705557422"/>
      </left>
      <right/>
      <top style="medium">
        <color theme="0" tint="-4.9989318521683403E-2"/>
      </top>
      <bottom style="medium">
        <color theme="0" tint="-4.9989318521683403E-2"/>
      </bottom>
      <diagonal/>
    </border>
    <border>
      <left/>
      <right style="medium">
        <color theme="0" tint="-0.14993743705557422"/>
      </right>
      <top/>
      <bottom style="medium">
        <color theme="0" tint="-4.9989318521683403E-2"/>
      </bottom>
      <diagonal/>
    </border>
    <border>
      <left/>
      <right/>
      <top/>
      <bottom style="medium">
        <color theme="0" tint="-4.9989318521683403E-2"/>
      </bottom>
      <diagonal/>
    </border>
    <border>
      <left style="medium">
        <color theme="0" tint="-0.14993743705557422"/>
      </left>
      <right/>
      <top/>
      <bottom style="medium">
        <color theme="0" tint="-4.9989318521683403E-2"/>
      </bottom>
      <diagonal/>
    </border>
    <border>
      <left/>
      <right style="medium">
        <color theme="0" tint="-0.14993743705557422"/>
      </right>
      <top style="thin">
        <color theme="0" tint="-4.9989318521683403E-2"/>
      </top>
      <bottom style="thin">
        <color theme="0" tint="-4.9989318521683403E-2"/>
      </bottom>
      <diagonal/>
    </border>
    <border>
      <left style="medium">
        <color theme="0" tint="-0.14993743705557422"/>
      </left>
      <right/>
      <top style="thin">
        <color theme="0" tint="-4.9989318521683403E-2"/>
      </top>
      <bottom style="thin">
        <color theme="0" tint="-4.9989318521683403E-2"/>
      </bottom>
      <diagonal/>
    </border>
    <border>
      <left style="medium">
        <color theme="0" tint="-0.14993743705557422"/>
      </left>
      <right/>
      <top style="medium">
        <color theme="0" tint="-0.14996795556505021"/>
      </top>
      <bottom style="medium">
        <color theme="0" tint="-0.14996795556505021"/>
      </bottom>
      <diagonal/>
    </border>
    <border>
      <left/>
      <right style="medium">
        <color theme="0" tint="-0.14993743705557422"/>
      </right>
      <top style="medium">
        <color theme="0" tint="-4.9989318521683403E-2"/>
      </top>
      <bottom/>
      <diagonal/>
    </border>
    <border>
      <left/>
      <right/>
      <top style="medium">
        <color theme="0" tint="-4.9989318521683403E-2"/>
      </top>
      <bottom/>
      <diagonal/>
    </border>
    <border>
      <left/>
      <right style="medium">
        <color theme="0" tint="-0.14993743705557422"/>
      </right>
      <top/>
      <bottom style="thin">
        <color theme="0" tint="-4.9989318521683403E-2"/>
      </bottom>
      <diagonal/>
    </border>
    <border>
      <left style="medium">
        <color theme="0" tint="-0.14993743705557422"/>
      </left>
      <right/>
      <top/>
      <bottom style="thin">
        <color theme="0" tint="-4.9989318521683403E-2"/>
      </bottom>
      <diagonal/>
    </border>
    <border>
      <left style="medium">
        <color theme="0" tint="-0.14993743705557422"/>
      </left>
      <right/>
      <top style="medium">
        <color theme="0" tint="-4.9989318521683403E-2"/>
      </top>
      <bottom/>
      <diagonal/>
    </border>
    <border>
      <left/>
      <right style="medium">
        <color theme="0" tint="-0.14993743705557422"/>
      </right>
      <top style="thin">
        <color theme="0" tint="-4.9989318521683403E-2"/>
      </top>
      <bottom style="medium">
        <color theme="0" tint="-0.14990691854609822"/>
      </bottom>
      <diagonal/>
    </border>
    <border>
      <left/>
      <right/>
      <top style="thin">
        <color theme="0" tint="-4.9989318521683403E-2"/>
      </top>
      <bottom style="medium">
        <color theme="0" tint="-0.14990691854609822"/>
      </bottom>
      <diagonal/>
    </border>
    <border>
      <left/>
      <right/>
      <top/>
      <bottom style="medium">
        <color theme="0" tint="-0.14990691854609822"/>
      </bottom>
      <diagonal/>
    </border>
    <border>
      <left style="medium">
        <color theme="0" tint="-0.14993743705557422"/>
      </left>
      <right/>
      <top style="thin">
        <color theme="0" tint="-4.9989318521683403E-2"/>
      </top>
      <bottom style="medium">
        <color theme="0" tint="-0.14990691854609822"/>
      </bottom>
      <diagonal/>
    </border>
    <border>
      <left/>
      <right style="medium">
        <color theme="0" tint="-0.14993743705557422"/>
      </right>
      <top style="medium">
        <color theme="0" tint="-0.14990691854609822"/>
      </top>
      <bottom style="thin">
        <color theme="0" tint="-0.14996795556505021"/>
      </bottom>
      <diagonal/>
    </border>
    <border>
      <left/>
      <right/>
      <top style="medium">
        <color theme="0" tint="-0.14990691854609822"/>
      </top>
      <bottom style="thin">
        <color theme="0" tint="-0.14996795556505021"/>
      </bottom>
      <diagonal/>
    </border>
    <border>
      <left/>
      <right/>
      <top style="medium">
        <color theme="0" tint="-0.14990691854609822"/>
      </top>
      <bottom style="thin">
        <color theme="0" tint="-4.9989318521683403E-2"/>
      </bottom>
      <diagonal/>
    </border>
    <border>
      <left style="medium">
        <color theme="0" tint="-0.14993743705557422"/>
      </left>
      <right/>
      <top style="medium">
        <color theme="0" tint="-0.14990691854609822"/>
      </top>
      <bottom style="thin">
        <color theme="0" tint="-4.9989318521683403E-2"/>
      </bottom>
      <diagonal/>
    </border>
    <border>
      <left/>
      <right style="medium">
        <color theme="0" tint="-0.14993743705557422"/>
      </right>
      <top style="medium">
        <color theme="0" tint="-0.14993743705557422"/>
      </top>
      <bottom/>
      <diagonal/>
    </border>
    <border>
      <left/>
      <right/>
      <top style="medium">
        <color theme="0" tint="-0.14993743705557422"/>
      </top>
      <bottom/>
      <diagonal/>
    </border>
    <border>
      <left style="medium">
        <color theme="0" tint="-0.14993743705557422"/>
      </left>
      <right/>
      <top style="medium">
        <color theme="0" tint="-0.14993743705557422"/>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3743705557422"/>
      </right>
      <top/>
      <bottom style="thin">
        <color theme="0" tint="-0.14990691854609822"/>
      </bottom>
      <diagonal/>
    </border>
    <border>
      <left/>
      <right/>
      <top/>
      <bottom style="thin">
        <color theme="0" tint="-0.14990691854609822"/>
      </bottom>
      <diagonal/>
    </border>
    <border>
      <left/>
      <right/>
      <top style="thin">
        <color theme="0" tint="-4.9989318521683403E-2"/>
      </top>
      <bottom style="thin">
        <color theme="0" tint="-0.14990691854609822"/>
      </bottom>
      <diagonal/>
    </border>
    <border>
      <left style="thin">
        <color theme="0" tint="-0.14993743705557422"/>
      </left>
      <right/>
      <top style="thin">
        <color theme="0" tint="-4.9989318521683403E-2"/>
      </top>
      <bottom style="thin">
        <color theme="0" tint="-0.14990691854609822"/>
      </bottom>
      <diagonal/>
    </border>
    <border>
      <left/>
      <right style="thin">
        <color theme="0" tint="-0.14993743705557422"/>
      </right>
      <top style="thin">
        <color theme="0" tint="-0.14990691854609822"/>
      </top>
      <bottom style="thin">
        <color theme="0" tint="-0.14996795556505021"/>
      </bottom>
      <diagonal/>
    </border>
    <border>
      <left/>
      <right/>
      <top style="thin">
        <color theme="0" tint="-0.14990691854609822"/>
      </top>
      <bottom style="thin">
        <color theme="0" tint="-0.14996795556505021"/>
      </bottom>
      <diagonal/>
    </border>
    <border>
      <left/>
      <right/>
      <top style="thin">
        <color theme="0" tint="-0.14990691854609822"/>
      </top>
      <bottom style="thin">
        <color theme="0" tint="-4.9989318521683403E-2"/>
      </bottom>
      <diagonal/>
    </border>
    <border>
      <left style="thin">
        <color theme="0" tint="-0.14993743705557422"/>
      </left>
      <right/>
      <top style="thin">
        <color theme="0" tint="-0.14990691854609822"/>
      </top>
      <bottom style="thin">
        <color theme="0" tint="-4.9989318521683403E-2"/>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4.9989318521683403E-2"/>
      </top>
      <bottom/>
      <diagonal/>
    </border>
    <border>
      <left style="thin">
        <color theme="0" tint="-0.14996795556505021"/>
      </left>
      <right style="thin">
        <color theme="0" tint="-0.14993743705557422"/>
      </right>
      <top style="thin">
        <color theme="0" tint="-4.9989318521683403E-2"/>
      </top>
      <bottom style="thin">
        <color theme="0" tint="-4.9989318521683403E-2"/>
      </bottom>
      <diagonal/>
    </border>
    <border>
      <left style="thin">
        <color theme="0" tint="-0.14993743705557422"/>
      </left>
      <right/>
      <top style="thin">
        <color theme="0" tint="-0.14996795556505021"/>
      </top>
      <bottom style="thin">
        <color theme="0" tint="-4.9989318521683403E-2"/>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14996795556505021"/>
      </top>
      <bottom/>
      <diagonal/>
    </border>
    <border>
      <left style="thin">
        <color theme="0" tint="-0.24994659260841701"/>
      </left>
      <right/>
      <top style="thin">
        <color theme="0" tint="-4.9989318521683403E-2"/>
      </top>
      <bottom/>
      <diagonal/>
    </border>
    <border>
      <left/>
      <right style="thin">
        <color theme="0" tint="-0.24994659260841701"/>
      </right>
      <top style="thin">
        <color theme="0" tint="-4.9989318521683403E-2"/>
      </top>
      <bottom/>
      <diagonal/>
    </border>
    <border>
      <left style="thin">
        <color theme="0" tint="-0.24994659260841701"/>
      </left>
      <right/>
      <top style="thin">
        <color theme="0" tint="-4.9989318521683403E-2"/>
      </top>
      <bottom style="thin">
        <color theme="0" tint="-4.9989318521683403E-2"/>
      </bottom>
      <diagonal/>
    </border>
    <border>
      <left/>
      <right style="thin">
        <color theme="0" tint="-0.24994659260841701"/>
      </right>
      <top style="thin">
        <color theme="0" tint="-4.9989318521683403E-2"/>
      </top>
      <bottom style="thin">
        <color theme="0" tint="-4.9989318521683403E-2"/>
      </bottom>
      <diagonal/>
    </border>
    <border>
      <left/>
      <right style="thin">
        <color theme="0" tint="-0.24994659260841701"/>
      </right>
      <top style="thin">
        <color theme="0" tint="-0.14996795556505021"/>
      </top>
      <bottom style="thin">
        <color theme="0" tint="-0.14996795556505021"/>
      </bottom>
      <diagonal/>
    </border>
    <border>
      <left/>
      <right style="thin">
        <color theme="0" tint="-0.24994659260841701"/>
      </right>
      <top style="thin">
        <color theme="0" tint="-0.24994659260841701"/>
      </top>
      <bottom style="thin">
        <color theme="0" tint="-4.9989318521683403E-2"/>
      </bottom>
      <diagonal/>
    </border>
    <border>
      <left/>
      <right/>
      <top style="thin">
        <color theme="0" tint="-0.24994659260841701"/>
      </top>
      <bottom style="thin">
        <color theme="0" tint="-4.9989318521683403E-2"/>
      </bottom>
      <diagonal/>
    </border>
    <border>
      <left style="thin">
        <color theme="0" tint="-0.24994659260841701"/>
      </left>
      <right/>
      <top style="thin">
        <color theme="0" tint="-0.24994659260841701"/>
      </top>
      <bottom style="thin">
        <color theme="0" tint="-4.9989318521683403E-2"/>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14996795556505021"/>
      </bottom>
      <diagonal/>
    </border>
    <border>
      <left/>
      <right/>
      <top style="thin">
        <color theme="0" tint="-0.24994659260841701"/>
      </top>
      <bottom style="thin">
        <color theme="0" tint="-0.1499679555650502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4.9989318521683403E-2"/>
      </bottom>
      <diagonal/>
    </border>
    <border>
      <left style="thin">
        <color theme="0" tint="-0.24994659260841701"/>
      </left>
      <right/>
      <top/>
      <bottom style="thin">
        <color theme="0" tint="-4.9989318521683403E-2"/>
      </bottom>
      <diagonal/>
    </border>
    <border>
      <left/>
      <right style="thin">
        <color theme="0" tint="-0.24994659260841701"/>
      </right>
      <top/>
      <bottom style="thin">
        <color theme="0" tint="-0.14996795556505021"/>
      </bottom>
      <diagonal/>
    </border>
    <border>
      <left style="thin">
        <color theme="0" tint="-0.24994659260841701"/>
      </left>
      <right/>
      <top/>
      <bottom style="thin">
        <color theme="0" tint="-0.14996795556505021"/>
      </bottom>
      <diagonal/>
    </border>
    <border>
      <left style="thin">
        <color theme="0" tint="-0.24994659260841701"/>
      </left>
      <right/>
      <top style="thin">
        <color theme="0" tint="-0.14996795556505021"/>
      </top>
      <bottom/>
      <diagonal/>
    </border>
    <border>
      <left/>
      <right style="thin">
        <color theme="0" tint="-0.14996795556505021"/>
      </right>
      <top/>
      <bottom style="thin">
        <color theme="0" tint="-0.14990691854609822"/>
      </bottom>
      <diagonal/>
    </border>
    <border>
      <left style="thin">
        <color theme="0" tint="-0.14996795556505021"/>
      </left>
      <right/>
      <top/>
      <bottom style="thin">
        <color theme="0" tint="-0.14990691854609822"/>
      </bottom>
      <diagonal/>
    </border>
    <border>
      <left/>
      <right style="thin">
        <color theme="0" tint="-0.14993743705557422"/>
      </right>
      <top style="thin">
        <color theme="0" tint="-0.14990691854609822"/>
      </top>
      <bottom/>
      <diagonal/>
    </border>
    <border>
      <left/>
      <right/>
      <top style="thin">
        <color theme="0" tint="-0.14990691854609822"/>
      </top>
      <bottom/>
      <diagonal/>
    </border>
    <border>
      <left/>
      <right style="thin">
        <color theme="0" tint="-0.14996795556505021"/>
      </right>
      <top style="thin">
        <color theme="0" tint="-0.14990691854609822"/>
      </top>
      <bottom/>
      <diagonal/>
    </border>
    <border>
      <left style="thin">
        <color theme="0" tint="-0.14996795556505021"/>
      </left>
      <right/>
      <top style="thin">
        <color theme="0" tint="-0.14990691854609822"/>
      </top>
      <bottom/>
      <diagonal/>
    </border>
    <border>
      <left style="thin">
        <color theme="0" tint="-0.14993743705557422"/>
      </left>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4.9989318521683403E-2"/>
      </top>
      <bottom style="thin">
        <color theme="0" tint="-0.14990691854609822"/>
      </bottom>
      <diagonal/>
    </border>
    <border>
      <left/>
      <right style="thin">
        <color theme="0" tint="-0.14993743705557422"/>
      </right>
      <top style="thin">
        <color theme="0" tint="-0.14990691854609822"/>
      </top>
      <bottom style="thin">
        <color theme="0" tint="-4.9989318521683403E-2"/>
      </bottom>
      <diagonal/>
    </border>
    <border>
      <left/>
      <right/>
      <top style="thin">
        <color theme="0" tint="-4.9989318521683403E-2"/>
      </top>
      <bottom style="thin">
        <color theme="0" tint="-0.24994659260841701"/>
      </bottom>
      <diagonal/>
    </border>
    <border>
      <left style="thin">
        <color theme="0" tint="-0.24994659260841701"/>
      </left>
      <right/>
      <top style="thin">
        <color theme="0" tint="-4.9989318521683403E-2"/>
      </top>
      <bottom style="thin">
        <color theme="0" tint="-0.24994659260841701"/>
      </bottom>
      <diagonal/>
    </border>
    <border>
      <left/>
      <right style="thin">
        <color theme="0" tint="-0.24994659260841701"/>
      </right>
      <top style="thin">
        <color theme="0" tint="-4.9989318521683403E-2"/>
      </top>
      <bottom style="thin">
        <color theme="0" tint="-0.24994659260841701"/>
      </bottom>
      <diagonal/>
    </border>
    <border>
      <left style="thin">
        <color theme="0" tint="-0.24994659260841701"/>
      </left>
      <right/>
      <top style="thin">
        <color theme="0" tint="-0.14996795556505021"/>
      </top>
      <bottom style="thin">
        <color theme="0" tint="-0.14996795556505021"/>
      </bottom>
      <diagonal/>
    </border>
    <border>
      <left/>
      <right style="thin">
        <color theme="0" tint="-0.24994659260841701"/>
      </right>
      <top style="thin">
        <color theme="0" tint="-0.14996795556505021"/>
      </top>
      <bottom style="thin">
        <color theme="0" tint="-4.9989318521683403E-2"/>
      </bottom>
      <diagonal/>
    </border>
    <border>
      <left style="thin">
        <color theme="0" tint="-0.14996795556505021"/>
      </left>
      <right style="thin">
        <color theme="0" tint="-0.14996795556505021"/>
      </right>
      <top/>
      <bottom style="thin">
        <color theme="0" tint="-0.14990691854609822"/>
      </bottom>
      <diagonal/>
    </border>
    <border>
      <left/>
      <right style="thin">
        <color theme="0" tint="-0.14993743705557422"/>
      </right>
      <top style="thin">
        <color theme="0" tint="-0.14990691854609822"/>
      </top>
      <bottom style="thin">
        <color theme="0" tint="-0.14993743705557422"/>
      </bottom>
      <diagonal/>
    </border>
    <border>
      <left/>
      <right/>
      <top style="thin">
        <color theme="0" tint="-0.14990691854609822"/>
      </top>
      <bottom style="thin">
        <color theme="0" tint="-0.14993743705557422"/>
      </bottom>
      <diagonal/>
    </border>
    <border>
      <left style="thin">
        <color theme="0" tint="-0.14996795556505021"/>
      </left>
      <right style="thin">
        <color theme="0" tint="-0.14996795556505021"/>
      </right>
      <top style="thin">
        <color theme="0" tint="-0.14990691854609822"/>
      </top>
      <bottom style="thin">
        <color theme="0" tint="-0.14993743705557422"/>
      </bottom>
      <diagonal/>
    </border>
    <border>
      <left/>
      <right style="thin">
        <color theme="0" tint="-0.14993743705557422"/>
      </right>
      <top style="thin">
        <color theme="0" tint="-0.14996795556505021"/>
      </top>
      <bottom/>
      <diagonal/>
    </border>
    <border>
      <left/>
      <right style="thin">
        <color indexed="64"/>
      </right>
      <top style="thin">
        <color indexed="8"/>
      </top>
      <bottom style="thin">
        <color indexed="64"/>
      </bottom>
      <diagonal/>
    </border>
    <border>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indexed="64"/>
      </right>
      <top/>
      <bottom style="thin">
        <color indexed="8"/>
      </bottom>
      <diagonal/>
    </border>
    <border>
      <left/>
      <right style="thin">
        <color theme="0" tint="-0.14993743705557422"/>
      </right>
      <top style="medium">
        <color theme="0" tint="-4.9989318521683403E-2"/>
      </top>
      <bottom/>
      <diagonal/>
    </border>
    <border>
      <left style="thin">
        <color theme="0" tint="-0.14993743705557422"/>
      </left>
      <right style="thin">
        <color theme="0" tint="-0.14993743705557422"/>
      </right>
      <top style="medium">
        <color theme="0" tint="-4.9989318521683403E-2"/>
      </top>
      <bottom/>
      <diagonal/>
    </border>
    <border>
      <left/>
      <right style="thin">
        <color indexed="64"/>
      </right>
      <top/>
      <bottom/>
      <diagonal/>
    </border>
    <border>
      <left/>
      <right style="thin">
        <color theme="0" tint="-0.14993743705557422"/>
      </right>
      <top style="medium">
        <color theme="0" tint="-4.9989318521683403E-2"/>
      </top>
      <bottom style="medium">
        <color theme="0" tint="-4.9989318521683403E-2"/>
      </bottom>
      <diagonal/>
    </border>
    <border>
      <left style="thin">
        <color theme="0" tint="-0.14993743705557422"/>
      </left>
      <right style="thin">
        <color theme="0" tint="-0.14993743705557422"/>
      </right>
      <top style="medium">
        <color theme="0" tint="-4.9989318521683403E-2"/>
      </top>
      <bottom style="medium">
        <color theme="0" tint="-4.9989318521683403E-2"/>
      </bottom>
      <diagonal/>
    </border>
    <border>
      <left/>
      <right style="thin">
        <color indexed="8"/>
      </right>
      <top/>
      <bottom/>
      <diagonal/>
    </border>
    <border>
      <left/>
      <right style="thin">
        <color indexed="64"/>
      </right>
      <top style="thin">
        <color indexed="8"/>
      </top>
      <bottom/>
      <diagonal/>
    </border>
    <border>
      <left/>
      <right style="thin">
        <color indexed="64"/>
      </right>
      <top style="thin">
        <color indexed="64"/>
      </top>
      <bottom style="thin">
        <color indexed="8"/>
      </bottom>
      <diagonal/>
    </border>
    <border>
      <left/>
      <right style="thin">
        <color theme="0" tint="-0.14993743705557422"/>
      </right>
      <top style="thin">
        <color theme="0" tint="-0.14996795556505021"/>
      </top>
      <bottom style="medium">
        <color theme="0" tint="-4.9989318521683403E-2"/>
      </bottom>
      <diagonal/>
    </border>
    <border>
      <left/>
      <right/>
      <top style="thin">
        <color theme="0" tint="-0.14996795556505021"/>
      </top>
      <bottom style="medium">
        <color theme="0" tint="-4.9989318521683403E-2"/>
      </bottom>
      <diagonal/>
    </border>
    <border>
      <left style="thin">
        <color theme="0" tint="-0.14993743705557422"/>
      </left>
      <right/>
      <top style="thin">
        <color theme="0" tint="-0.14996795556505021"/>
      </top>
      <bottom style="medium">
        <color theme="0" tint="-4.9989318521683403E-2"/>
      </bottom>
      <diagonal/>
    </border>
    <border>
      <left style="thin">
        <color theme="0" tint="-0.14993743705557422"/>
      </left>
      <right style="thin">
        <color theme="0" tint="-0.14993743705557422"/>
      </right>
      <top style="thin">
        <color theme="0" tint="-0.14996795556505021"/>
      </top>
      <bottom style="medium">
        <color theme="0" tint="-4.9989318521683403E-2"/>
      </bottom>
      <diagonal/>
    </border>
    <border>
      <left style="thin">
        <color theme="0" tint="-0.14990691854609822"/>
      </left>
      <right style="thin">
        <color theme="0" tint="-0.14993743705557422"/>
      </right>
      <top style="thin">
        <color theme="0" tint="-4.9989318521683403E-2"/>
      </top>
      <bottom style="thin">
        <color theme="0" tint="-0.14993743705557422"/>
      </bottom>
      <diagonal/>
    </border>
    <border>
      <left style="thin">
        <color theme="0" tint="-0.14990691854609822"/>
      </left>
      <right style="thin">
        <color theme="0" tint="-0.14993743705557422"/>
      </right>
      <top style="thin">
        <color theme="0" tint="-4.9989318521683403E-2"/>
      </top>
      <bottom style="thin">
        <color theme="0" tint="-4.9989318521683403E-2"/>
      </bottom>
      <diagonal/>
    </border>
    <border>
      <left style="thin">
        <color theme="0" tint="-0.14990691854609822"/>
      </left>
      <right style="thin">
        <color theme="0" tint="-0.14993743705557422"/>
      </right>
      <top style="thin">
        <color theme="0" tint="-0.14996795556505021"/>
      </top>
      <bottom style="thin">
        <color theme="0" tint="-4.9989318521683403E-2"/>
      </bottom>
      <diagonal/>
    </border>
    <border>
      <left style="thin">
        <color theme="0" tint="-0.14990691854609822"/>
      </left>
      <right style="thin">
        <color theme="0" tint="-0.14993743705557422"/>
      </right>
      <top style="medium">
        <color theme="0" tint="-4.9989318521683403E-2"/>
      </top>
      <bottom style="thin">
        <color theme="0" tint="-0.14996795556505021"/>
      </bottom>
      <diagonal/>
    </border>
    <border>
      <left style="thin">
        <color theme="0" tint="-0.14990691854609822"/>
      </left>
      <right style="thin">
        <color theme="0" tint="-0.14993743705557422"/>
      </right>
      <top style="medium">
        <color theme="0" tint="-4.9989318521683403E-2"/>
      </top>
      <bottom style="medium">
        <color theme="0" tint="-4.9989318521683403E-2"/>
      </bottom>
      <diagonal/>
    </border>
    <border>
      <left style="thin">
        <color theme="0" tint="-0.14990691854609822"/>
      </left>
      <right style="thin">
        <color theme="0" tint="-0.14993743705557422"/>
      </right>
      <top style="thin">
        <color theme="0" tint="-0.14993743705557422"/>
      </top>
      <bottom style="medium">
        <color theme="0" tint="-4.9989318521683403E-2"/>
      </bottom>
      <diagonal/>
    </border>
    <border>
      <left style="thin">
        <color theme="0" tint="-4.9989318521683403E-2"/>
      </left>
      <right style="thin">
        <color theme="0" tint="-0.14996795556505021"/>
      </right>
      <top style="thin">
        <color theme="0" tint="-4.9989318521683403E-2"/>
      </top>
      <bottom style="thin">
        <color theme="0" tint="-0.14996795556505021"/>
      </bottom>
      <diagonal/>
    </border>
    <border>
      <left style="thin">
        <color theme="0" tint="-0.14996795556505021"/>
      </left>
      <right style="thin">
        <color theme="0" tint="-4.9989318521683403E-2"/>
      </right>
      <top style="thin">
        <color theme="0" tint="-4.9989318521683403E-2"/>
      </top>
      <bottom style="thin">
        <color theme="0" tint="-0.14996795556505021"/>
      </bottom>
      <diagonal/>
    </border>
    <border>
      <left style="thin">
        <color theme="0" tint="-4.9989318521683403E-2"/>
      </left>
      <right style="thin">
        <color theme="0" tint="-0.14996795556505021"/>
      </right>
      <top style="thin">
        <color theme="0" tint="-4.9989318521683403E-2"/>
      </top>
      <bottom style="thin">
        <color theme="0" tint="-4.9989318521683403E-2"/>
      </bottom>
      <diagonal/>
    </border>
    <border>
      <left style="thin">
        <color theme="0" tint="-0.1499679555650502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6795556505021"/>
      </right>
      <top style="thin">
        <color theme="0" tint="-0.14996795556505021"/>
      </top>
      <bottom style="thin">
        <color theme="0" tint="-4.9989318521683403E-2"/>
      </bottom>
      <diagonal/>
    </border>
    <border>
      <left style="thin">
        <color theme="0" tint="-0.14996795556505021"/>
      </left>
      <right style="thin">
        <color theme="0" tint="-4.9989318521683403E-2"/>
      </right>
      <top style="thin">
        <color theme="0" tint="-0.14996795556505021"/>
      </top>
      <bottom style="thin">
        <color theme="0" tint="-4.9989318521683403E-2"/>
      </bottom>
      <diagonal/>
    </border>
    <border>
      <left/>
      <right/>
      <top style="thin">
        <color indexed="64"/>
      </top>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xf numFmtId="0" fontId="15" fillId="0" borderId="0" applyNumberFormat="0" applyFill="0" applyBorder="0" applyAlignment="0" applyProtection="0"/>
    <xf numFmtId="0" fontId="13" fillId="0" borderId="0">
      <alignment horizontal="left" wrapText="1"/>
    </xf>
    <xf numFmtId="0" fontId="28" fillId="0" borderId="0">
      <alignment horizontal="left" wrapText="1"/>
    </xf>
    <xf numFmtId="0" fontId="28" fillId="0" borderId="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alignment horizontal="left" wrapText="1"/>
    </xf>
    <xf numFmtId="43" fontId="28" fillId="0" borderId="0" applyFont="0" applyFill="0" applyBorder="0" applyAlignment="0" applyProtection="0"/>
    <xf numFmtId="0" fontId="28" fillId="0" borderId="0">
      <alignment horizontal="left" wrapText="1"/>
    </xf>
    <xf numFmtId="0" fontId="28" fillId="0" borderId="0"/>
    <xf numFmtId="9" fontId="28" fillId="0" borderId="0" applyFont="0" applyFill="0" applyBorder="0" applyAlignment="0" applyProtection="0"/>
    <xf numFmtId="44" fontId="28" fillId="0" borderId="0" applyFont="0" applyFill="0" applyBorder="0" applyAlignment="0" applyProtection="0"/>
    <xf numFmtId="0" fontId="28" fillId="0" borderId="0"/>
    <xf numFmtId="0" fontId="28" fillId="0" borderId="0"/>
    <xf numFmtId="0" fontId="13" fillId="0" borderId="0"/>
  </cellStyleXfs>
  <cellXfs count="2251">
    <xf numFmtId="0" fontId="0" fillId="0" borderId="0" xfId="0"/>
    <xf numFmtId="0" fontId="0" fillId="2" borderId="0" xfId="0" applyFill="1"/>
    <xf numFmtId="0" fontId="12" fillId="2" borderId="0" xfId="0" applyFont="1" applyFill="1"/>
    <xf numFmtId="1" fontId="16" fillId="2" borderId="0" xfId="4" applyNumberFormat="1" applyFont="1" applyFill="1" applyBorder="1" applyAlignment="1">
      <alignment horizontal="center" vertical="top" wrapText="1"/>
    </xf>
    <xf numFmtId="0" fontId="16" fillId="2" borderId="0" xfId="4" applyFont="1" applyFill="1" applyBorder="1" applyAlignment="1">
      <alignment horizontal="left" vertical="top" wrapText="1"/>
    </xf>
    <xf numFmtId="0" fontId="16" fillId="2" borderId="0" xfId="3" applyFont="1" applyFill="1" applyAlignment="1">
      <alignment horizontal="left" vertical="top"/>
    </xf>
    <xf numFmtId="0" fontId="16" fillId="2" borderId="1" xfId="4" applyFont="1" applyFill="1" applyBorder="1" applyAlignment="1">
      <alignment horizontal="center" vertical="top" wrapText="1"/>
    </xf>
    <xf numFmtId="0" fontId="16" fillId="2" borderId="2" xfId="4" applyFont="1" applyFill="1" applyBorder="1" applyAlignment="1">
      <alignment horizontal="center" vertical="top" wrapText="1"/>
    </xf>
    <xf numFmtId="0" fontId="16" fillId="2" borderId="2" xfId="4" applyFont="1" applyFill="1" applyBorder="1" applyAlignment="1">
      <alignment horizontal="left" vertical="top" wrapText="1"/>
    </xf>
    <xf numFmtId="0" fontId="16" fillId="2" borderId="3" xfId="4" applyFont="1" applyFill="1" applyBorder="1" applyAlignment="1">
      <alignment horizontal="left" vertical="top" wrapText="1"/>
    </xf>
    <xf numFmtId="0" fontId="16" fillId="2" borderId="4" xfId="4" applyFont="1" applyFill="1" applyBorder="1" applyAlignment="1">
      <alignment horizontal="center" vertical="top" wrapText="1"/>
    </xf>
    <xf numFmtId="0" fontId="16" fillId="2" borderId="5" xfId="4" applyFont="1" applyFill="1" applyBorder="1" applyAlignment="1">
      <alignment horizontal="center" vertical="top" wrapText="1"/>
    </xf>
    <xf numFmtId="0" fontId="16" fillId="2" borderId="5" xfId="4" applyFont="1" applyFill="1" applyBorder="1" applyAlignment="1">
      <alignment horizontal="left" vertical="top" wrapText="1"/>
    </xf>
    <xf numFmtId="0" fontId="16" fillId="2" borderId="6" xfId="4" applyFont="1" applyFill="1" applyBorder="1" applyAlignment="1">
      <alignment horizontal="left" vertical="top" wrapText="1"/>
    </xf>
    <xf numFmtId="0" fontId="16" fillId="2" borderId="7" xfId="4" applyFont="1" applyFill="1" applyBorder="1" applyAlignment="1">
      <alignment horizontal="center" vertical="top" wrapText="1"/>
    </xf>
    <xf numFmtId="0" fontId="16" fillId="2" borderId="8" xfId="4" applyFont="1" applyFill="1" applyBorder="1" applyAlignment="1">
      <alignment horizontal="center" vertical="top" wrapText="1"/>
    </xf>
    <xf numFmtId="0" fontId="16" fillId="2" borderId="8" xfId="4" applyFont="1" applyFill="1" applyBorder="1" applyAlignment="1">
      <alignment horizontal="left" vertical="top" wrapText="1"/>
    </xf>
    <xf numFmtId="0" fontId="17" fillId="2" borderId="9" xfId="4" applyFont="1" applyFill="1" applyBorder="1" applyAlignment="1">
      <alignment horizontal="left" vertical="top"/>
    </xf>
    <xf numFmtId="0" fontId="16" fillId="2" borderId="0" xfId="4" applyFont="1" applyFill="1" applyBorder="1" applyAlignment="1">
      <alignment horizontal="center" vertical="top" wrapText="1"/>
    </xf>
    <xf numFmtId="0" fontId="16" fillId="2" borderId="10" xfId="4" applyFont="1" applyFill="1" applyBorder="1" applyAlignment="1">
      <alignment horizontal="center" vertical="top" wrapText="1"/>
    </xf>
    <xf numFmtId="0" fontId="16" fillId="2" borderId="11" xfId="4" applyFont="1" applyFill="1" applyBorder="1" applyAlignment="1">
      <alignment horizontal="center" vertical="top" wrapText="1"/>
    </xf>
    <xf numFmtId="0" fontId="16" fillId="2" borderId="11" xfId="4" applyFont="1" applyFill="1" applyBorder="1" applyAlignment="1">
      <alignment horizontal="left" vertical="top" wrapText="1"/>
    </xf>
    <xf numFmtId="0" fontId="16" fillId="2" borderId="12" xfId="4" applyFont="1" applyFill="1" applyBorder="1" applyAlignment="1">
      <alignment horizontal="left" vertical="top" wrapText="1"/>
    </xf>
    <xf numFmtId="0" fontId="16" fillId="2" borderId="13" xfId="4" applyFont="1" applyFill="1" applyBorder="1" applyAlignment="1">
      <alignment horizontal="center" vertical="top" wrapText="1"/>
    </xf>
    <xf numFmtId="0" fontId="16" fillId="2" borderId="14" xfId="4" applyFont="1" applyFill="1" applyBorder="1" applyAlignment="1">
      <alignment horizontal="center" vertical="top" wrapText="1"/>
    </xf>
    <xf numFmtId="0" fontId="16" fillId="2" borderId="14" xfId="4" applyFont="1" applyFill="1" applyBorder="1" applyAlignment="1">
      <alignment horizontal="left" vertical="top" wrapText="1"/>
    </xf>
    <xf numFmtId="0" fontId="16" fillId="2" borderId="15" xfId="4" applyFont="1" applyFill="1" applyBorder="1" applyAlignment="1">
      <alignment horizontal="left" vertical="top" wrapText="1"/>
    </xf>
    <xf numFmtId="0" fontId="16" fillId="2" borderId="16" xfId="4" applyFont="1" applyFill="1" applyBorder="1" applyAlignment="1">
      <alignment horizontal="center" vertical="top" wrapText="1"/>
    </xf>
    <xf numFmtId="0" fontId="16" fillId="2" borderId="16" xfId="4" applyFont="1" applyFill="1" applyBorder="1" applyAlignment="1">
      <alignment horizontal="left" vertical="top" wrapText="1"/>
    </xf>
    <xf numFmtId="0" fontId="16" fillId="2" borderId="17" xfId="4" applyFont="1" applyFill="1" applyBorder="1" applyAlignment="1">
      <alignment horizontal="center" vertical="top" wrapText="1"/>
    </xf>
    <xf numFmtId="0" fontId="16" fillId="2" borderId="18" xfId="4" applyFont="1" applyFill="1" applyBorder="1" applyAlignment="1">
      <alignment horizontal="center" vertical="top" wrapText="1"/>
    </xf>
    <xf numFmtId="0" fontId="16" fillId="2" borderId="18" xfId="4" applyFont="1" applyFill="1" applyBorder="1" applyAlignment="1">
      <alignment horizontal="left" vertical="top" wrapText="1"/>
    </xf>
    <xf numFmtId="0" fontId="16" fillId="2" borderId="19" xfId="4" applyFont="1" applyFill="1" applyBorder="1" applyAlignment="1">
      <alignment horizontal="left" vertical="top" wrapText="1"/>
    </xf>
    <xf numFmtId="0" fontId="17" fillId="2" borderId="6" xfId="4" applyFont="1" applyFill="1" applyBorder="1" applyAlignment="1">
      <alignment horizontal="left" vertical="top" wrapText="1"/>
    </xf>
    <xf numFmtId="0" fontId="18" fillId="3" borderId="7" xfId="0" applyFont="1" applyFill="1" applyBorder="1" applyAlignment="1">
      <alignment horizontal="center"/>
    </xf>
    <xf numFmtId="0" fontId="18" fillId="3" borderId="8" xfId="0" applyFont="1" applyFill="1" applyBorder="1" applyAlignment="1">
      <alignment horizontal="center"/>
    </xf>
    <xf numFmtId="0" fontId="18" fillId="3" borderId="8" xfId="0" applyFont="1" applyFill="1" applyBorder="1"/>
    <xf numFmtId="0" fontId="18" fillId="3" borderId="9" xfId="0" applyFont="1" applyFill="1" applyBorder="1" applyAlignment="1">
      <alignment horizontal="left" vertical="top"/>
    </xf>
    <xf numFmtId="0" fontId="19" fillId="2" borderId="0" xfId="0" applyFont="1" applyFill="1" applyAlignment="1">
      <alignment vertical="center"/>
    </xf>
    <xf numFmtId="0" fontId="18" fillId="4" borderId="0" xfId="3" applyFont="1" applyFill="1"/>
    <xf numFmtId="0" fontId="20" fillId="4" borderId="0" xfId="3" applyFont="1" applyFill="1"/>
    <xf numFmtId="0" fontId="21" fillId="4" borderId="0" xfId="0" applyFont="1" applyFill="1" applyAlignment="1">
      <alignment vertical="center"/>
    </xf>
    <xf numFmtId="0" fontId="22" fillId="2" borderId="0" xfId="3" applyFont="1" applyFill="1"/>
    <xf numFmtId="0" fontId="22" fillId="2" borderId="0" xfId="5" applyFont="1" applyFill="1">
      <alignment horizontal="left" wrapText="1"/>
    </xf>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23" fillId="2" borderId="0" xfId="0" applyFont="1" applyFill="1" applyAlignment="1">
      <alignment vertical="center"/>
    </xf>
    <xf numFmtId="0" fontId="24" fillId="4" borderId="0" xfId="0" applyFont="1" applyFill="1" applyAlignment="1">
      <alignment vertical="center"/>
    </xf>
    <xf numFmtId="0" fontId="15" fillId="2" borderId="0" xfId="4" applyFill="1" applyAlignment="1">
      <alignment vertical="top"/>
    </xf>
    <xf numFmtId="0" fontId="25" fillId="0" borderId="0" xfId="3" applyFont="1"/>
    <xf numFmtId="0" fontId="26" fillId="0" borderId="0" xfId="3" applyFont="1"/>
    <xf numFmtId="0" fontId="26" fillId="2" borderId="0" xfId="3" applyFont="1" applyFill="1"/>
    <xf numFmtId="0" fontId="16" fillId="0" borderId="0" xfId="3" applyFont="1"/>
    <xf numFmtId="0" fontId="16" fillId="0" borderId="0" xfId="3" applyFont="1" applyAlignment="1">
      <alignment horizontal="right"/>
    </xf>
    <xf numFmtId="0" fontId="17" fillId="0" borderId="0" xfId="3" applyFont="1"/>
    <xf numFmtId="0" fontId="16" fillId="0" borderId="0" xfId="3" applyFont="1" applyAlignment="1">
      <alignment vertical="center"/>
    </xf>
    <xf numFmtId="0" fontId="17" fillId="0" borderId="0" xfId="3" applyFont="1" applyAlignment="1">
      <alignment vertical="center"/>
    </xf>
    <xf numFmtId="164" fontId="16" fillId="0" borderId="0" xfId="3" applyNumberFormat="1" applyFont="1" applyAlignment="1">
      <alignment vertical="center"/>
    </xf>
    <xf numFmtId="0" fontId="27" fillId="2" borderId="0" xfId="0" quotePrefix="1" applyFont="1" applyFill="1"/>
    <xf numFmtId="0" fontId="16" fillId="2" borderId="0" xfId="3" applyFont="1" applyFill="1"/>
    <xf numFmtId="0" fontId="16" fillId="0" borderId="0" xfId="6" applyFont="1" applyAlignment="1">
      <alignment wrapText="1"/>
    </xf>
    <xf numFmtId="0" fontId="16" fillId="0" borderId="0" xfId="7" applyFont="1" applyAlignment="1">
      <alignment vertical="top" wrapText="1"/>
    </xf>
    <xf numFmtId="0" fontId="12" fillId="2" borderId="0" xfId="0" quotePrefix="1" applyFont="1" applyFill="1"/>
    <xf numFmtId="164" fontId="16" fillId="0" borderId="0" xfId="7" applyNumberFormat="1" applyFont="1" applyAlignment="1">
      <alignment vertical="center"/>
    </xf>
    <xf numFmtId="0" fontId="16" fillId="0" borderId="0" xfId="6" applyFont="1" applyAlignment="1">
      <alignment vertical="top" wrapText="1"/>
    </xf>
    <xf numFmtId="41" fontId="29" fillId="2" borderId="0" xfId="8" quotePrefix="1" applyNumberFormat="1" applyFont="1" applyFill="1" applyBorder="1" applyAlignment="1" applyProtection="1">
      <alignment horizontal="right" vertical="center"/>
    </xf>
    <xf numFmtId="165" fontId="29" fillId="2" borderId="0" xfId="8" quotePrefix="1" applyNumberFormat="1" applyFont="1" applyFill="1" applyBorder="1" applyAlignment="1" applyProtection="1">
      <alignment horizontal="right" vertical="center"/>
    </xf>
    <xf numFmtId="166" fontId="30" fillId="2" borderId="0" xfId="8" quotePrefix="1" applyNumberFormat="1" applyFont="1" applyFill="1" applyBorder="1" applyAlignment="1" applyProtection="1">
      <alignment horizontal="right" vertical="center"/>
    </xf>
    <xf numFmtId="0" fontId="16" fillId="2" borderId="0" xfId="9" applyFont="1" applyFill="1" applyAlignment="1">
      <alignment horizontal="left" vertical="top" wrapText="1" indent="1"/>
    </xf>
    <xf numFmtId="0" fontId="16" fillId="2" borderId="0" xfId="9" applyFont="1" applyFill="1" applyAlignment="1">
      <alignment horizontal="right" vertical="top"/>
    </xf>
    <xf numFmtId="165" fontId="29" fillId="2" borderId="1" xfId="8" quotePrefix="1" applyNumberFormat="1" applyFont="1" applyFill="1" applyBorder="1" applyAlignment="1" applyProtection="1">
      <alignment horizontal="right" vertical="center"/>
    </xf>
    <xf numFmtId="165" fontId="29" fillId="2" borderId="2" xfId="8" quotePrefix="1" applyNumberFormat="1" applyFont="1" applyFill="1" applyBorder="1" applyAlignment="1" applyProtection="1">
      <alignment horizontal="right" vertical="center"/>
    </xf>
    <xf numFmtId="166" fontId="29" fillId="2" borderId="3" xfId="8" quotePrefix="1" applyNumberFormat="1" applyFont="1" applyFill="1" applyBorder="1" applyAlignment="1" applyProtection="1">
      <alignment horizontal="right" vertical="center"/>
    </xf>
    <xf numFmtId="166" fontId="30" fillId="2" borderId="28" xfId="8" quotePrefix="1" applyNumberFormat="1" applyFont="1" applyFill="1" applyBorder="1" applyAlignment="1" applyProtection="1">
      <alignment horizontal="right" vertical="center"/>
    </xf>
    <xf numFmtId="0" fontId="16" fillId="2" borderId="28" xfId="9" applyFont="1" applyFill="1" applyBorder="1" applyAlignment="1">
      <alignment horizontal="left" vertical="top" wrapText="1" indent="1"/>
    </xf>
    <xf numFmtId="0" fontId="29" fillId="0" borderId="0" xfId="3" applyFont="1" applyAlignment="1">
      <alignment vertical="center"/>
    </xf>
    <xf numFmtId="0" fontId="30" fillId="0" borderId="0" xfId="3" applyFont="1" applyAlignment="1">
      <alignment vertical="center"/>
    </xf>
    <xf numFmtId="41" fontId="29" fillId="0" borderId="0" xfId="3" applyNumberFormat="1" applyFont="1" applyAlignment="1">
      <alignment vertical="center"/>
    </xf>
    <xf numFmtId="41" fontId="29" fillId="2" borderId="0" xfId="8" applyNumberFormat="1" applyFont="1" applyFill="1" applyBorder="1" applyAlignment="1" applyProtection="1">
      <alignment horizontal="right" vertical="center"/>
    </xf>
    <xf numFmtId="166" fontId="29" fillId="2" borderId="4" xfId="8" applyNumberFormat="1" applyFont="1" applyFill="1" applyBorder="1" applyAlignment="1" applyProtection="1">
      <alignment horizontal="right" vertical="center"/>
    </xf>
    <xf numFmtId="166" fontId="29" fillId="2" borderId="5" xfId="8" applyNumberFormat="1" applyFont="1" applyFill="1" applyBorder="1" applyAlignment="1" applyProtection="1">
      <alignment horizontal="right" vertical="center"/>
    </xf>
    <xf numFmtId="166" fontId="29" fillId="2" borderId="6" xfId="8" applyNumberFormat="1" applyFont="1" applyFill="1" applyBorder="1" applyAlignment="1" applyProtection="1">
      <alignment horizontal="right" vertical="center"/>
    </xf>
    <xf numFmtId="166" fontId="30" fillId="2" borderId="29" xfId="8" applyNumberFormat="1" applyFont="1" applyFill="1" applyBorder="1" applyAlignment="1" applyProtection="1">
      <alignment horizontal="right" vertical="center"/>
    </xf>
    <xf numFmtId="0" fontId="16" fillId="2" borderId="29" xfId="9" applyFont="1" applyFill="1" applyBorder="1" applyAlignment="1">
      <alignment horizontal="left" vertical="top" wrapText="1" indent="1"/>
    </xf>
    <xf numFmtId="166" fontId="29" fillId="0" borderId="0" xfId="8" applyNumberFormat="1" applyFont="1" applyFill="1" applyBorder="1" applyAlignment="1" applyProtection="1">
      <alignment vertical="center"/>
    </xf>
    <xf numFmtId="0" fontId="17" fillId="2" borderId="0" xfId="9" applyFont="1" applyFill="1" applyAlignment="1">
      <alignment horizontal="right" vertical="top"/>
    </xf>
    <xf numFmtId="166" fontId="29" fillId="2" borderId="0" xfId="8" applyNumberFormat="1" applyFont="1" applyFill="1" applyBorder="1" applyAlignment="1" applyProtection="1">
      <alignment vertical="center"/>
    </xf>
    <xf numFmtId="165" fontId="29" fillId="2" borderId="4" xfId="8" applyNumberFormat="1" applyFont="1" applyFill="1" applyBorder="1" applyAlignment="1" applyProtection="1">
      <alignment vertical="center"/>
    </xf>
    <xf numFmtId="165" fontId="29" fillId="2" borderId="5" xfId="8" applyNumberFormat="1" applyFont="1" applyFill="1" applyBorder="1" applyAlignment="1" applyProtection="1">
      <alignment vertical="center"/>
    </xf>
    <xf numFmtId="165" fontId="29" fillId="2" borderId="6" xfId="8" applyNumberFormat="1" applyFont="1" applyFill="1" applyBorder="1" applyAlignment="1" applyProtection="1">
      <alignment vertical="center"/>
    </xf>
    <xf numFmtId="165" fontId="30" fillId="2" borderId="29" xfId="8" applyNumberFormat="1" applyFont="1" applyFill="1" applyBorder="1" applyAlignment="1" applyProtection="1">
      <alignment vertical="center"/>
    </xf>
    <xf numFmtId="0" fontId="17" fillId="2" borderId="29" xfId="9" applyFont="1" applyFill="1" applyBorder="1" applyAlignment="1">
      <alignment horizontal="left" vertical="top" wrapText="1"/>
    </xf>
    <xf numFmtId="0" fontId="29" fillId="2" borderId="0" xfId="3" applyFont="1" applyFill="1" applyAlignment="1">
      <alignment horizontal="right" vertical="center"/>
    </xf>
    <xf numFmtId="165" fontId="29" fillId="2" borderId="0" xfId="8" applyNumberFormat="1" applyFont="1" applyFill="1" applyBorder="1" applyAlignment="1" applyProtection="1">
      <alignment vertical="center"/>
    </xf>
    <xf numFmtId="165" fontId="29" fillId="2" borderId="4" xfId="8" applyNumberFormat="1" applyFont="1" applyFill="1" applyBorder="1" applyAlignment="1" applyProtection="1">
      <alignment horizontal="right" vertical="center"/>
    </xf>
    <xf numFmtId="165" fontId="29" fillId="2" borderId="5" xfId="8" applyNumberFormat="1" applyFont="1" applyFill="1" applyBorder="1" applyAlignment="1" applyProtection="1">
      <alignment horizontal="right" vertical="center"/>
    </xf>
    <xf numFmtId="43" fontId="29" fillId="2" borderId="6" xfId="8" applyFont="1" applyFill="1" applyBorder="1" applyAlignment="1" applyProtection="1">
      <alignment horizontal="right" vertical="center"/>
    </xf>
    <xf numFmtId="43" fontId="30" fillId="2" borderId="29" xfId="8" applyFont="1" applyFill="1" applyBorder="1" applyAlignment="1" applyProtection="1">
      <alignment horizontal="right" vertical="center"/>
    </xf>
    <xf numFmtId="165" fontId="29" fillId="2" borderId="6" xfId="8" applyNumberFormat="1" applyFont="1" applyFill="1" applyBorder="1" applyAlignment="1" applyProtection="1">
      <alignment horizontal="right" vertical="center"/>
    </xf>
    <xf numFmtId="165" fontId="30" fillId="2" borderId="29" xfId="8" applyNumberFormat="1" applyFont="1" applyFill="1" applyBorder="1" applyAlignment="1" applyProtection="1">
      <alignment horizontal="right" vertical="center"/>
    </xf>
    <xf numFmtId="165" fontId="29" fillId="2" borderId="0" xfId="8" applyNumberFormat="1" applyFont="1" applyFill="1" applyBorder="1" applyAlignment="1" applyProtection="1">
      <alignment horizontal="right" vertical="center"/>
    </xf>
    <xf numFmtId="0" fontId="16" fillId="2" borderId="0" xfId="9" applyFont="1" applyFill="1" applyAlignment="1">
      <alignment horizontal="left" vertical="top" wrapText="1"/>
    </xf>
    <xf numFmtId="165" fontId="16" fillId="2" borderId="4" xfId="9" applyNumberFormat="1" applyFont="1" applyFill="1" applyBorder="1" applyAlignment="1">
      <alignment horizontal="left" vertical="top" wrapText="1"/>
    </xf>
    <xf numFmtId="165" fontId="16" fillId="2" borderId="5" xfId="9" applyNumberFormat="1" applyFont="1" applyFill="1" applyBorder="1" applyAlignment="1">
      <alignment horizontal="left" vertical="top" wrapText="1"/>
    </xf>
    <xf numFmtId="165" fontId="16" fillId="2" borderId="6" xfId="9" applyNumberFormat="1" applyFont="1" applyFill="1" applyBorder="1" applyAlignment="1">
      <alignment horizontal="left" vertical="top" wrapText="1"/>
    </xf>
    <xf numFmtId="165" fontId="17" fillId="2" borderId="29" xfId="10" applyNumberFormat="1" applyFont="1" applyFill="1" applyBorder="1" applyAlignment="1">
      <alignment horizontal="left" vertical="top" wrapText="1"/>
    </xf>
    <xf numFmtId="37" fontId="29" fillId="2" borderId="0" xfId="8" applyNumberFormat="1" applyFont="1" applyFill="1" applyBorder="1" applyAlignment="1" applyProtection="1">
      <alignment horizontal="right" vertical="center"/>
    </xf>
    <xf numFmtId="37" fontId="12" fillId="2" borderId="29" xfId="3" applyNumberFormat="1" applyFont="1" applyFill="1" applyBorder="1" applyAlignment="1">
      <alignment horizontal="left" vertical="center" indent="1"/>
    </xf>
    <xf numFmtId="37" fontId="16" fillId="2" borderId="29" xfId="3" applyNumberFormat="1" applyFont="1" applyFill="1" applyBorder="1" applyAlignment="1">
      <alignment horizontal="left" vertical="center" indent="1"/>
    </xf>
    <xf numFmtId="0" fontId="17" fillId="2" borderId="29" xfId="9" applyFont="1" applyFill="1" applyBorder="1" applyAlignment="1">
      <alignment horizontal="left" wrapText="1"/>
    </xf>
    <xf numFmtId="166" fontId="30" fillId="0" borderId="0" xfId="8" applyNumberFormat="1" applyFont="1" applyFill="1" applyBorder="1" applyAlignment="1" applyProtection="1">
      <alignment vertical="center"/>
    </xf>
    <xf numFmtId="166" fontId="29" fillId="2" borderId="4" xfId="8" applyNumberFormat="1" applyFont="1" applyFill="1" applyBorder="1" applyAlignment="1" applyProtection="1">
      <alignment vertical="center"/>
    </xf>
    <xf numFmtId="166" fontId="29" fillId="2" borderId="5" xfId="8" applyNumberFormat="1" applyFont="1" applyFill="1" applyBorder="1" applyAlignment="1" applyProtection="1">
      <alignment vertical="center"/>
    </xf>
    <xf numFmtId="166" fontId="29" fillId="2" borderId="6" xfId="8" applyNumberFormat="1" applyFont="1" applyFill="1" applyBorder="1" applyAlignment="1" applyProtection="1">
      <alignment vertical="center"/>
    </xf>
    <xf numFmtId="166" fontId="30" fillId="2" borderId="29" xfId="8" applyNumberFormat="1" applyFont="1" applyFill="1" applyBorder="1" applyAlignment="1" applyProtection="1">
      <alignment vertical="center"/>
    </xf>
    <xf numFmtId="0" fontId="33" fillId="2" borderId="29" xfId="9" applyFont="1" applyFill="1" applyBorder="1" applyAlignment="1">
      <alignment horizontal="left" wrapText="1"/>
    </xf>
    <xf numFmtId="37" fontId="17" fillId="2" borderId="29" xfId="3" applyNumberFormat="1" applyFont="1" applyFill="1" applyBorder="1" applyAlignment="1">
      <alignment vertical="center"/>
    </xf>
    <xf numFmtId="166" fontId="29" fillId="2" borderId="30" xfId="8" applyNumberFormat="1" applyFont="1" applyFill="1" applyBorder="1" applyAlignment="1" applyProtection="1">
      <alignment vertical="center"/>
    </xf>
    <xf numFmtId="166" fontId="29" fillId="2" borderId="31" xfId="8" applyNumberFormat="1" applyFont="1" applyFill="1" applyBorder="1" applyAlignment="1" applyProtection="1">
      <alignment vertical="center"/>
    </xf>
    <xf numFmtId="166" fontId="29" fillId="2" borderId="32" xfId="8" applyNumberFormat="1" applyFont="1" applyFill="1" applyBorder="1" applyAlignment="1" applyProtection="1">
      <alignment vertical="center"/>
    </xf>
    <xf numFmtId="37" fontId="17" fillId="2" borderId="33" xfId="3" applyNumberFormat="1" applyFont="1" applyFill="1" applyBorder="1" applyAlignment="1">
      <alignment vertical="center"/>
    </xf>
    <xf numFmtId="37" fontId="16" fillId="0" borderId="0" xfId="3" applyNumberFormat="1" applyFont="1" applyAlignment="1">
      <alignment vertical="center"/>
    </xf>
    <xf numFmtId="41" fontId="17" fillId="2" borderId="0" xfId="3" applyNumberFormat="1" applyFont="1" applyFill="1" applyAlignment="1">
      <alignment horizontal="center" vertical="center"/>
    </xf>
    <xf numFmtId="41" fontId="17" fillId="3" borderId="34" xfId="3" applyNumberFormat="1" applyFont="1" applyFill="1" applyBorder="1" applyAlignment="1">
      <alignment horizontal="right" vertical="center"/>
    </xf>
    <xf numFmtId="41" fontId="17" fillId="3" borderId="35" xfId="3" applyNumberFormat="1" applyFont="1" applyFill="1" applyBorder="1" applyAlignment="1">
      <alignment horizontal="right" vertical="center"/>
    </xf>
    <xf numFmtId="41" fontId="17" fillId="3" borderId="36" xfId="3" applyNumberFormat="1" applyFont="1" applyFill="1" applyBorder="1" applyAlignment="1">
      <alignment horizontal="right" vertical="center"/>
    </xf>
    <xf numFmtId="41" fontId="17" fillId="3" borderId="37" xfId="3" applyNumberFormat="1" applyFont="1" applyFill="1" applyBorder="1" applyAlignment="1">
      <alignment horizontal="right" vertical="center"/>
    </xf>
    <xf numFmtId="37" fontId="35" fillId="3" borderId="37" xfId="3" applyNumberFormat="1" applyFont="1" applyFill="1" applyBorder="1" applyAlignment="1">
      <alignment vertical="center"/>
    </xf>
    <xf numFmtId="0" fontId="16" fillId="2" borderId="0" xfId="3" applyFont="1" applyFill="1" applyAlignment="1">
      <alignment vertical="center"/>
    </xf>
    <xf numFmtId="0" fontId="25" fillId="0" borderId="0" xfId="3" applyFont="1" applyAlignment="1">
      <alignment vertical="center"/>
    </xf>
    <xf numFmtId="0" fontId="25" fillId="0" borderId="0" xfId="3" applyFont="1" applyAlignment="1">
      <alignment horizontal="centerContinuous" vertical="center"/>
    </xf>
    <xf numFmtId="0" fontId="36" fillId="0" borderId="0" xfId="3" applyFont="1" applyAlignment="1">
      <alignment horizontal="left" vertical="center"/>
    </xf>
    <xf numFmtId="0" fontId="36" fillId="2" borderId="0" xfId="3" applyFont="1" applyFill="1" applyAlignment="1">
      <alignment horizontal="left" vertical="center"/>
    </xf>
    <xf numFmtId="0" fontId="37" fillId="4" borderId="38" xfId="3" applyFont="1" applyFill="1" applyBorder="1" applyAlignment="1">
      <alignment horizontal="left" vertical="center"/>
    </xf>
    <xf numFmtId="0" fontId="37" fillId="4" borderId="39" xfId="3" applyFont="1" applyFill="1" applyBorder="1" applyAlignment="1">
      <alignment horizontal="left" vertical="center"/>
    </xf>
    <xf numFmtId="0" fontId="37" fillId="4" borderId="40" xfId="3" applyFont="1" applyFill="1" applyBorder="1" applyAlignment="1">
      <alignment horizontal="left" vertical="center"/>
    </xf>
    <xf numFmtId="0" fontId="18" fillId="2" borderId="0" xfId="9" applyFont="1" applyFill="1" applyAlignment="1">
      <alignment horizontal="right" vertical="center"/>
    </xf>
    <xf numFmtId="0" fontId="25" fillId="2" borderId="0" xfId="3" applyFont="1" applyFill="1"/>
    <xf numFmtId="0" fontId="38" fillId="2" borderId="0" xfId="4" applyFont="1" applyFill="1" applyAlignment="1">
      <alignment vertical="top"/>
    </xf>
    <xf numFmtId="0" fontId="28" fillId="2" borderId="0" xfId="11" applyFill="1"/>
    <xf numFmtId="3" fontId="39" fillId="2" borderId="0" xfId="11" applyNumberFormat="1" applyFont="1" applyFill="1"/>
    <xf numFmtId="3" fontId="40" fillId="2" borderId="0" xfId="11" applyNumberFormat="1" applyFont="1" applyFill="1"/>
    <xf numFmtId="41" fontId="40" fillId="2" borderId="0" xfId="11" applyNumberFormat="1" applyFont="1" applyFill="1"/>
    <xf numFmtId="0" fontId="28" fillId="2" borderId="0" xfId="11" applyFill="1" applyAlignment="1">
      <alignment horizontal="left"/>
    </xf>
    <xf numFmtId="0" fontId="41" fillId="2" borderId="0" xfId="11" applyFont="1" applyFill="1" applyAlignment="1">
      <alignment vertical="top"/>
    </xf>
    <xf numFmtId="0" fontId="16" fillId="2" borderId="0" xfId="11" applyFont="1" applyFill="1"/>
    <xf numFmtId="3" fontId="17" fillId="2" borderId="0" xfId="11" applyNumberFormat="1" applyFont="1" applyFill="1"/>
    <xf numFmtId="3" fontId="16" fillId="2" borderId="0" xfId="11" applyNumberFormat="1" applyFont="1" applyFill="1"/>
    <xf numFmtId="41" fontId="16" fillId="2" borderId="0" xfId="11" applyNumberFormat="1" applyFont="1" applyFill="1"/>
    <xf numFmtId="0" fontId="16" fillId="2" borderId="0" xfId="11" applyFont="1" applyFill="1" applyAlignment="1">
      <alignment horizontal="left"/>
    </xf>
    <xf numFmtId="0" fontId="16" fillId="2" borderId="0" xfId="11" applyFont="1" applyFill="1" applyAlignment="1">
      <alignment vertical="top"/>
    </xf>
    <xf numFmtId="0" fontId="42" fillId="2" borderId="0" xfId="3" quotePrefix="1" applyFont="1" applyFill="1" applyAlignment="1">
      <alignment vertical="center"/>
    </xf>
    <xf numFmtId="3" fontId="43" fillId="2" borderId="0" xfId="11" applyNumberFormat="1" applyFont="1" applyFill="1" applyAlignment="1">
      <alignment vertical="top"/>
    </xf>
    <xf numFmtId="41" fontId="43" fillId="2" borderId="0" xfId="11" applyNumberFormat="1" applyFont="1" applyFill="1" applyAlignment="1">
      <alignment vertical="top"/>
    </xf>
    <xf numFmtId="3" fontId="43" fillId="2" borderId="0" xfId="11" applyNumberFormat="1" applyFont="1" applyFill="1" applyAlignment="1">
      <alignment vertical="top" wrapText="1"/>
    </xf>
    <xf numFmtId="0" fontId="43" fillId="2" borderId="0" xfId="11" applyFont="1" applyFill="1" applyAlignment="1">
      <alignment horizontal="left" vertical="top" wrapText="1"/>
    </xf>
    <xf numFmtId="0" fontId="16" fillId="2" borderId="0" xfId="3" quotePrefix="1" applyFont="1" applyFill="1" applyAlignment="1">
      <alignment vertical="center"/>
    </xf>
    <xf numFmtId="0" fontId="44" fillId="2" borderId="0" xfId="3" quotePrefix="1" applyFont="1" applyFill="1" applyAlignment="1">
      <alignment horizontal="center" vertical="center"/>
    </xf>
    <xf numFmtId="3" fontId="17" fillId="2" borderId="0" xfId="3" applyNumberFormat="1" applyFont="1" applyFill="1" applyAlignment="1">
      <alignment vertical="top"/>
    </xf>
    <xf numFmtId="41" fontId="17" fillId="2" borderId="0" xfId="3" applyNumberFormat="1" applyFont="1" applyFill="1" applyAlignment="1">
      <alignment vertical="top"/>
    </xf>
    <xf numFmtId="3" fontId="17" fillId="2" borderId="0" xfId="3" applyNumberFormat="1" applyFont="1" applyFill="1" applyAlignment="1">
      <alignment vertical="top" wrapText="1"/>
    </xf>
    <xf numFmtId="0" fontId="17" fillId="2" borderId="0" xfId="3" applyFont="1" applyFill="1" applyAlignment="1">
      <alignment vertical="top" wrapText="1"/>
    </xf>
    <xf numFmtId="0" fontId="17" fillId="2" borderId="0" xfId="3" applyFont="1" applyFill="1" applyAlignment="1">
      <alignment horizontal="left" vertical="top" wrapText="1"/>
    </xf>
    <xf numFmtId="3" fontId="17" fillId="2" borderId="0" xfId="11" applyNumberFormat="1" applyFont="1" applyFill="1" applyAlignment="1">
      <alignment horizontal="center" vertical="top"/>
    </xf>
    <xf numFmtId="3" fontId="16" fillId="2" borderId="0" xfId="11" applyNumberFormat="1" applyFont="1" applyFill="1" applyAlignment="1">
      <alignment horizontal="center" vertical="top"/>
    </xf>
    <xf numFmtId="41" fontId="16" fillId="2" borderId="0" xfId="11" applyNumberFormat="1" applyFont="1" applyFill="1" applyAlignment="1">
      <alignment horizontal="center" vertical="top"/>
    </xf>
    <xf numFmtId="0" fontId="17" fillId="2" borderId="0" xfId="11" applyFont="1" applyFill="1" applyAlignment="1" applyProtection="1">
      <alignment horizontal="center"/>
      <protection hidden="1"/>
    </xf>
    <xf numFmtId="0" fontId="17" fillId="2" borderId="0" xfId="11" applyFont="1" applyFill="1" applyAlignment="1" applyProtection="1">
      <alignment horizontal="left"/>
      <protection hidden="1"/>
    </xf>
    <xf numFmtId="0" fontId="17" fillId="2" borderId="0" xfId="11" applyFont="1" applyFill="1" applyAlignment="1" applyProtection="1">
      <alignment horizontal="left" vertical="top"/>
      <protection hidden="1"/>
    </xf>
    <xf numFmtId="41" fontId="17" fillId="2" borderId="41" xfId="8" applyNumberFormat="1" applyFont="1" applyFill="1" applyBorder="1" applyAlignment="1" applyProtection="1">
      <alignment horizontal="right" vertical="center"/>
      <protection locked="0"/>
    </xf>
    <xf numFmtId="41" fontId="17" fillId="2" borderId="36" xfId="8" applyNumberFormat="1" applyFont="1" applyFill="1" applyBorder="1" applyAlignment="1" applyProtection="1">
      <alignment horizontal="right" vertical="center"/>
      <protection locked="0"/>
    </xf>
    <xf numFmtId="41" fontId="17" fillId="2" borderId="34" xfId="8" applyNumberFormat="1" applyFont="1" applyFill="1" applyBorder="1" applyAlignment="1" applyProtection="1">
      <alignment horizontal="right" vertical="center"/>
      <protection locked="0"/>
    </xf>
    <xf numFmtId="41" fontId="17" fillId="2" borderId="35" xfId="8" applyNumberFormat="1" applyFont="1" applyFill="1" applyBorder="1" applyAlignment="1" applyProtection="1">
      <alignment horizontal="right" vertical="center"/>
      <protection locked="0"/>
    </xf>
    <xf numFmtId="41" fontId="17" fillId="2" borderId="42" xfId="8" applyNumberFormat="1" applyFont="1" applyFill="1" applyBorder="1" applyAlignment="1" applyProtection="1">
      <alignment horizontal="right" vertical="center"/>
      <protection locked="0"/>
    </xf>
    <xf numFmtId="41" fontId="17" fillId="2" borderId="43" xfId="8" applyNumberFormat="1" applyFont="1" applyFill="1" applyBorder="1" applyAlignment="1" applyProtection="1">
      <alignment horizontal="right" vertical="center"/>
      <protection locked="0"/>
    </xf>
    <xf numFmtId="0" fontId="16" fillId="2" borderId="41" xfId="11" applyFont="1" applyFill="1" applyBorder="1" applyAlignment="1">
      <alignment horizontal="left"/>
    </xf>
    <xf numFmtId="0" fontId="16" fillId="2" borderId="35" xfId="11" applyFont="1" applyFill="1" applyBorder="1" applyAlignment="1">
      <alignment vertical="top"/>
    </xf>
    <xf numFmtId="0" fontId="17" fillId="2" borderId="44" xfId="11" applyFont="1" applyFill="1" applyBorder="1" applyProtection="1">
      <protection hidden="1"/>
    </xf>
    <xf numFmtId="41" fontId="16" fillId="2" borderId="45" xfId="8" applyNumberFormat="1" applyFont="1" applyFill="1" applyBorder="1" applyAlignment="1" applyProtection="1">
      <alignment horizontal="right" vertical="center"/>
      <protection hidden="1"/>
    </xf>
    <xf numFmtId="41" fontId="16" fillId="2" borderId="19" xfId="8" applyNumberFormat="1" applyFont="1" applyFill="1" applyBorder="1" applyAlignment="1" applyProtection="1">
      <alignment horizontal="right" vertical="center"/>
      <protection hidden="1"/>
    </xf>
    <xf numFmtId="41" fontId="17" fillId="2" borderId="17" xfId="8" applyNumberFormat="1" applyFont="1" applyFill="1" applyBorder="1" applyAlignment="1" applyProtection="1">
      <alignment horizontal="right" vertical="center"/>
      <protection hidden="1"/>
    </xf>
    <xf numFmtId="41" fontId="17" fillId="2" borderId="18" xfId="8" applyNumberFormat="1" applyFont="1" applyFill="1" applyBorder="1" applyAlignment="1" applyProtection="1">
      <alignment horizontal="right" vertical="center"/>
      <protection hidden="1"/>
    </xf>
    <xf numFmtId="41" fontId="17" fillId="2" borderId="46" xfId="8" applyNumberFormat="1" applyFont="1" applyFill="1" applyBorder="1" applyAlignment="1" applyProtection="1">
      <alignment horizontal="right" vertical="center"/>
      <protection hidden="1"/>
    </xf>
    <xf numFmtId="41" fontId="17" fillId="2" borderId="47" xfId="8" applyNumberFormat="1" applyFont="1" applyFill="1" applyBorder="1" applyAlignment="1" applyProtection="1">
      <alignment horizontal="right" vertical="center"/>
      <protection hidden="1"/>
    </xf>
    <xf numFmtId="0" fontId="17" fillId="2" borderId="45" xfId="11" applyFont="1" applyFill="1" applyBorder="1" applyAlignment="1" applyProtection="1">
      <alignment horizontal="left"/>
      <protection hidden="1"/>
    </xf>
    <xf numFmtId="0" fontId="17" fillId="2" borderId="18" xfId="11" applyFont="1" applyFill="1" applyBorder="1" applyAlignment="1" applyProtection="1">
      <alignment horizontal="left" vertical="top"/>
      <protection hidden="1"/>
    </xf>
    <xf numFmtId="0" fontId="16" fillId="2" borderId="48" xfId="11" applyFont="1" applyFill="1" applyBorder="1"/>
    <xf numFmtId="41" fontId="16" fillId="2" borderId="49" xfId="8" applyNumberFormat="1" applyFont="1" applyFill="1" applyBorder="1" applyAlignment="1">
      <alignment horizontal="right" vertical="center"/>
    </xf>
    <xf numFmtId="41" fontId="16" fillId="2" borderId="6" xfId="8" applyNumberFormat="1" applyFont="1" applyFill="1" applyBorder="1" applyAlignment="1" applyProtection="1">
      <alignment horizontal="right" vertical="center"/>
      <protection locked="0"/>
    </xf>
    <xf numFmtId="41" fontId="17" fillId="2" borderId="4" xfId="8" applyNumberFormat="1" applyFont="1" applyFill="1" applyBorder="1" applyAlignment="1">
      <alignment horizontal="right" vertical="center"/>
    </xf>
    <xf numFmtId="41" fontId="17" fillId="2" borderId="5" xfId="8" applyNumberFormat="1" applyFont="1" applyFill="1" applyBorder="1" applyAlignment="1">
      <alignment horizontal="right" vertical="center"/>
    </xf>
    <xf numFmtId="41" fontId="17" fillId="2" borderId="50" xfId="8" applyNumberFormat="1" applyFont="1" applyFill="1" applyBorder="1" applyAlignment="1">
      <alignment horizontal="right" vertical="center"/>
    </xf>
    <xf numFmtId="41" fontId="16" fillId="2" borderId="51" xfId="8" applyNumberFormat="1" applyFont="1" applyFill="1" applyBorder="1" applyAlignment="1" applyProtection="1">
      <alignment horizontal="right" vertical="center"/>
      <protection locked="0"/>
    </xf>
    <xf numFmtId="41" fontId="16" fillId="2" borderId="5" xfId="8" applyNumberFormat="1" applyFont="1" applyFill="1" applyBorder="1" applyAlignment="1" applyProtection="1">
      <alignment horizontal="right" vertical="center"/>
      <protection locked="0"/>
    </xf>
    <xf numFmtId="41" fontId="17" fillId="2" borderId="5" xfId="8" applyNumberFormat="1" applyFont="1" applyFill="1" applyBorder="1" applyAlignment="1" applyProtection="1">
      <alignment horizontal="right" vertical="center"/>
      <protection locked="0"/>
    </xf>
    <xf numFmtId="41" fontId="17" fillId="2" borderId="50" xfId="8" applyNumberFormat="1" applyFont="1" applyFill="1" applyBorder="1" applyAlignment="1" applyProtection="1">
      <alignment horizontal="right" vertical="center"/>
      <protection locked="0"/>
    </xf>
    <xf numFmtId="0" fontId="16" fillId="2" borderId="49" xfId="11" applyFont="1" applyFill="1" applyBorder="1" applyAlignment="1">
      <alignment horizontal="left"/>
    </xf>
    <xf numFmtId="0" fontId="16" fillId="2" borderId="5" xfId="11" applyFont="1" applyFill="1" applyBorder="1" applyAlignment="1">
      <alignment vertical="top"/>
    </xf>
    <xf numFmtId="0" fontId="16" fillId="2" borderId="52" xfId="11" applyFont="1" applyFill="1" applyBorder="1" applyProtection="1">
      <protection hidden="1"/>
    </xf>
    <xf numFmtId="41" fontId="16" fillId="2" borderId="49" xfId="8" applyNumberFormat="1" applyFont="1" applyFill="1" applyBorder="1" applyAlignment="1" applyProtection="1">
      <alignment horizontal="right" vertical="center"/>
      <protection hidden="1"/>
    </xf>
    <xf numFmtId="41" fontId="16" fillId="2" borderId="6" xfId="8" applyNumberFormat="1" applyFont="1" applyFill="1" applyBorder="1" applyAlignment="1" applyProtection="1">
      <alignment horizontal="right" vertical="center"/>
      <protection hidden="1"/>
    </xf>
    <xf numFmtId="41" fontId="17" fillId="2" borderId="4" xfId="8" applyNumberFormat="1" applyFont="1" applyFill="1" applyBorder="1" applyAlignment="1" applyProtection="1">
      <alignment horizontal="right" vertical="center"/>
      <protection hidden="1"/>
    </xf>
    <xf numFmtId="41" fontId="17" fillId="2" borderId="5" xfId="8" applyNumberFormat="1" applyFont="1" applyFill="1" applyBorder="1" applyAlignment="1" applyProtection="1">
      <alignment horizontal="right" vertical="center"/>
      <protection hidden="1"/>
    </xf>
    <xf numFmtId="41" fontId="17" fillId="2" borderId="50" xfId="8" applyNumberFormat="1" applyFont="1" applyFill="1" applyBorder="1" applyAlignment="1" applyProtection="1">
      <alignment horizontal="right" vertical="center"/>
      <protection hidden="1"/>
    </xf>
    <xf numFmtId="41" fontId="17" fillId="2" borderId="51" xfId="8" applyNumberFormat="1" applyFont="1" applyFill="1" applyBorder="1" applyAlignment="1" applyProtection="1">
      <alignment horizontal="right" vertical="center"/>
      <protection hidden="1"/>
    </xf>
    <xf numFmtId="0" fontId="17" fillId="2" borderId="49" xfId="11" applyFont="1" applyFill="1" applyBorder="1" applyAlignment="1" applyProtection="1">
      <alignment horizontal="left"/>
      <protection hidden="1"/>
    </xf>
    <xf numFmtId="0" fontId="17" fillId="2" borderId="5" xfId="11" applyFont="1" applyFill="1" applyBorder="1" applyAlignment="1" applyProtection="1">
      <alignment horizontal="left" vertical="top"/>
      <protection hidden="1"/>
    </xf>
    <xf numFmtId="0" fontId="16" fillId="2" borderId="52" xfId="11" applyFont="1" applyFill="1" applyBorder="1"/>
    <xf numFmtId="41" fontId="16" fillId="2" borderId="45" xfId="8" applyNumberFormat="1" applyFont="1" applyFill="1" applyBorder="1" applyAlignment="1">
      <alignment horizontal="right" vertical="center"/>
    </xf>
    <xf numFmtId="41" fontId="16" fillId="2" borderId="19" xfId="8" applyNumberFormat="1" applyFont="1" applyFill="1" applyBorder="1" applyAlignment="1">
      <alignment horizontal="right" vertical="center"/>
    </xf>
    <xf numFmtId="41" fontId="17" fillId="2" borderId="17" xfId="8" applyNumberFormat="1" applyFont="1" applyFill="1" applyBorder="1" applyAlignment="1">
      <alignment horizontal="right" vertical="center"/>
    </xf>
    <xf numFmtId="41" fontId="17" fillId="2" borderId="18" xfId="8" applyNumberFormat="1" applyFont="1" applyFill="1" applyBorder="1" applyAlignment="1">
      <alignment horizontal="right" vertical="center"/>
    </xf>
    <xf numFmtId="41" fontId="17" fillId="2" borderId="46" xfId="8" applyNumberFormat="1" applyFont="1" applyFill="1" applyBorder="1" applyAlignment="1">
      <alignment horizontal="right" vertical="center"/>
    </xf>
    <xf numFmtId="41" fontId="17" fillId="2" borderId="47" xfId="8" applyNumberFormat="1" applyFont="1" applyFill="1" applyBorder="1" applyAlignment="1">
      <alignment horizontal="right" vertical="center"/>
    </xf>
    <xf numFmtId="41" fontId="16" fillId="2" borderId="18" xfId="8" applyNumberFormat="1" applyFont="1" applyFill="1" applyBorder="1" applyAlignment="1">
      <alignment horizontal="right" vertical="center"/>
    </xf>
    <xf numFmtId="0" fontId="16" fillId="2" borderId="45" xfId="11" applyFont="1" applyFill="1" applyBorder="1" applyAlignment="1">
      <alignment horizontal="left"/>
    </xf>
    <xf numFmtId="0" fontId="16" fillId="2" borderId="18" xfId="11" applyFont="1" applyFill="1" applyBorder="1" applyAlignment="1">
      <alignment vertical="top"/>
    </xf>
    <xf numFmtId="0" fontId="16" fillId="2" borderId="48" xfId="11" applyFont="1" applyFill="1" applyBorder="1" applyProtection="1">
      <protection hidden="1"/>
    </xf>
    <xf numFmtId="41" fontId="16" fillId="2" borderId="6" xfId="8" applyNumberFormat="1" applyFont="1" applyFill="1" applyBorder="1" applyAlignment="1">
      <alignment horizontal="right" vertical="center"/>
    </xf>
    <xf numFmtId="41" fontId="17" fillId="2" borderId="51" xfId="8" applyNumberFormat="1" applyFont="1" applyFill="1" applyBorder="1" applyAlignment="1">
      <alignment horizontal="right" vertical="center"/>
    </xf>
    <xf numFmtId="41" fontId="16" fillId="2" borderId="5" xfId="8" applyNumberFormat="1" applyFont="1" applyFill="1" applyBorder="1" applyAlignment="1">
      <alignment horizontal="right" vertical="center"/>
    </xf>
    <xf numFmtId="0" fontId="17" fillId="2" borderId="49" xfId="11" applyFont="1" applyFill="1" applyBorder="1" applyAlignment="1" applyProtection="1">
      <alignment horizontal="left" indent="2"/>
      <protection hidden="1"/>
    </xf>
    <xf numFmtId="0" fontId="16" fillId="2" borderId="5" xfId="11" applyFont="1" applyFill="1" applyBorder="1"/>
    <xf numFmtId="0" fontId="16" fillId="2" borderId="49" xfId="11" applyFont="1" applyFill="1" applyBorder="1" applyAlignment="1" applyProtection="1">
      <alignment horizontal="left" indent="2"/>
      <protection hidden="1"/>
    </xf>
    <xf numFmtId="9" fontId="17" fillId="2" borderId="4" xfId="2" applyFont="1" applyFill="1" applyBorder="1" applyAlignment="1">
      <alignment horizontal="center" vertical="center"/>
    </xf>
    <xf numFmtId="9" fontId="17" fillId="2" borderId="5" xfId="2" applyFont="1" applyFill="1" applyBorder="1" applyAlignment="1">
      <alignment horizontal="center" vertical="center"/>
    </xf>
    <xf numFmtId="41" fontId="16" fillId="2" borderId="53" xfId="8" applyNumberFormat="1" applyFont="1" applyFill="1" applyBorder="1" applyAlignment="1">
      <alignment horizontal="right" vertical="center"/>
    </xf>
    <xf numFmtId="41" fontId="16" fillId="2" borderId="32" xfId="8" applyNumberFormat="1" applyFont="1" applyFill="1" applyBorder="1" applyAlignment="1">
      <alignment horizontal="right" vertical="center"/>
    </xf>
    <xf numFmtId="41" fontId="17" fillId="2" borderId="30" xfId="8" applyNumberFormat="1" applyFont="1" applyFill="1" applyBorder="1" applyAlignment="1">
      <alignment horizontal="right" vertical="center"/>
    </xf>
    <xf numFmtId="41" fontId="17" fillId="2" borderId="31" xfId="8" applyNumberFormat="1" applyFont="1" applyFill="1" applyBorder="1" applyAlignment="1">
      <alignment horizontal="right" vertical="center"/>
    </xf>
    <xf numFmtId="41" fontId="17" fillId="2" borderId="54" xfId="8" applyNumberFormat="1" applyFont="1" applyFill="1" applyBorder="1" applyAlignment="1">
      <alignment horizontal="right" vertical="center"/>
    </xf>
    <xf numFmtId="41" fontId="17" fillId="2" borderId="55" xfId="8" applyNumberFormat="1" applyFont="1" applyFill="1" applyBorder="1" applyAlignment="1">
      <alignment horizontal="right" vertical="center"/>
    </xf>
    <xf numFmtId="41" fontId="16" fillId="2" borderId="31" xfId="8" applyNumberFormat="1" applyFont="1" applyFill="1" applyBorder="1" applyAlignment="1">
      <alignment horizontal="right" vertical="center"/>
    </xf>
    <xf numFmtId="0" fontId="16" fillId="2" borderId="53" xfId="11" applyFont="1" applyFill="1" applyBorder="1" applyAlignment="1">
      <alignment horizontal="left"/>
    </xf>
    <xf numFmtId="0" fontId="16" fillId="2" borderId="31" xfId="11" applyFont="1" applyFill="1" applyBorder="1" applyAlignment="1">
      <alignment vertical="top"/>
    </xf>
    <xf numFmtId="0" fontId="16" fillId="2" borderId="56" xfId="11" applyFont="1" applyFill="1" applyBorder="1" applyProtection="1">
      <protection hidden="1"/>
    </xf>
    <xf numFmtId="0" fontId="17" fillId="2" borderId="0" xfId="11" applyFont="1" applyFill="1"/>
    <xf numFmtId="41" fontId="17" fillId="2" borderId="5" xfId="12" applyNumberFormat="1" applyFont="1" applyFill="1" applyBorder="1" applyAlignment="1" applyProtection="1">
      <alignment horizontal="right" vertical="center"/>
      <protection hidden="1"/>
    </xf>
    <xf numFmtId="41" fontId="17" fillId="2" borderId="31" xfId="8" applyNumberFormat="1" applyFont="1" applyFill="1" applyBorder="1" applyAlignment="1" applyProtection="1">
      <alignment horizontal="right" vertical="center"/>
      <protection hidden="1"/>
    </xf>
    <xf numFmtId="41" fontId="17" fillId="2" borderId="54" xfId="8" applyNumberFormat="1" applyFont="1" applyFill="1" applyBorder="1" applyAlignment="1" applyProtection="1">
      <alignment horizontal="right" vertical="center"/>
      <protection hidden="1"/>
    </xf>
    <xf numFmtId="0" fontId="17" fillId="2" borderId="53" xfId="11" applyFont="1" applyFill="1" applyBorder="1" applyAlignment="1" applyProtection="1">
      <alignment horizontal="right" indent="2"/>
      <protection hidden="1"/>
    </xf>
    <xf numFmtId="0" fontId="17" fillId="2" borderId="31" xfId="11" applyFont="1" applyFill="1" applyBorder="1" applyAlignment="1" applyProtection="1">
      <alignment horizontal="left" vertical="top"/>
      <protection hidden="1"/>
    </xf>
    <xf numFmtId="0" fontId="16" fillId="2" borderId="56" xfId="11" applyFont="1" applyFill="1" applyBorder="1"/>
    <xf numFmtId="41" fontId="17" fillId="2" borderId="57" xfId="8" applyNumberFormat="1" applyFont="1" applyFill="1" applyBorder="1" applyAlignment="1">
      <alignment horizontal="right" vertical="center"/>
    </xf>
    <xf numFmtId="41" fontId="17" fillId="2" borderId="12" xfId="8" applyNumberFormat="1" applyFont="1" applyFill="1" applyBorder="1" applyAlignment="1">
      <alignment horizontal="right" vertical="center"/>
    </xf>
    <xf numFmtId="9" fontId="17" fillId="2" borderId="10" xfId="2" applyFont="1" applyFill="1" applyBorder="1" applyAlignment="1">
      <alignment horizontal="center" vertical="center"/>
    </xf>
    <xf numFmtId="9" fontId="17" fillId="2" borderId="11" xfId="2" applyFont="1" applyFill="1" applyBorder="1" applyAlignment="1">
      <alignment horizontal="center" vertical="center"/>
    </xf>
    <xf numFmtId="41" fontId="17" fillId="2" borderId="58" xfId="8" applyNumberFormat="1" applyFont="1" applyFill="1" applyBorder="1" applyAlignment="1">
      <alignment horizontal="right" vertical="center"/>
    </xf>
    <xf numFmtId="41" fontId="17" fillId="2" borderId="59" xfId="8" applyNumberFormat="1" applyFont="1" applyFill="1" applyBorder="1" applyAlignment="1">
      <alignment horizontal="right" vertical="center"/>
    </xf>
    <xf numFmtId="41" fontId="17" fillId="2" borderId="11" xfId="8" applyNumberFormat="1" applyFont="1" applyFill="1" applyBorder="1" applyAlignment="1" applyProtection="1">
      <alignment horizontal="right" vertical="center"/>
      <protection locked="0"/>
    </xf>
    <xf numFmtId="41" fontId="17" fillId="2" borderId="11" xfId="8" applyNumberFormat="1" applyFont="1" applyFill="1" applyBorder="1" applyAlignment="1">
      <alignment horizontal="right" vertical="center"/>
    </xf>
    <xf numFmtId="41" fontId="17" fillId="2" borderId="58" xfId="8" applyNumberFormat="1" applyFont="1" applyFill="1" applyBorder="1" applyAlignment="1" applyProtection="1">
      <alignment horizontal="right" vertical="center"/>
      <protection locked="0"/>
    </xf>
    <xf numFmtId="0" fontId="17" fillId="2" borderId="57" xfId="11" applyFont="1" applyFill="1" applyBorder="1" applyAlignment="1" applyProtection="1">
      <alignment horizontal="left" indent="1"/>
      <protection hidden="1"/>
    </xf>
    <xf numFmtId="0" fontId="16" fillId="2" borderId="60" xfId="11" applyFont="1" applyFill="1" applyBorder="1"/>
    <xf numFmtId="0" fontId="16" fillId="2" borderId="49" xfId="11" applyFont="1" applyFill="1" applyBorder="1" applyAlignment="1" applyProtection="1">
      <alignment horizontal="left" indent="1"/>
      <protection hidden="1"/>
    </xf>
    <xf numFmtId="0" fontId="16" fillId="2" borderId="61" xfId="11" applyFont="1" applyFill="1" applyBorder="1"/>
    <xf numFmtId="41" fontId="16" fillId="2" borderId="62" xfId="8" applyNumberFormat="1" applyFont="1" applyFill="1" applyBorder="1" applyAlignment="1">
      <alignment horizontal="right" vertical="center"/>
    </xf>
    <xf numFmtId="41" fontId="16" fillId="2" borderId="15" xfId="8" applyNumberFormat="1" applyFont="1" applyFill="1" applyBorder="1" applyAlignment="1">
      <alignment horizontal="right" vertical="center"/>
    </xf>
    <xf numFmtId="9" fontId="17" fillId="2" borderId="13" xfId="2" applyFont="1" applyFill="1" applyBorder="1" applyAlignment="1">
      <alignment horizontal="center" vertical="center"/>
    </xf>
    <xf numFmtId="9" fontId="17" fillId="2" borderId="14" xfId="2" applyFont="1" applyFill="1" applyBorder="1" applyAlignment="1">
      <alignment horizontal="center" vertical="center"/>
    </xf>
    <xf numFmtId="41" fontId="17" fillId="2" borderId="63" xfId="8" applyNumberFormat="1" applyFont="1" applyFill="1" applyBorder="1" applyAlignment="1">
      <alignment horizontal="right" vertical="center"/>
    </xf>
    <xf numFmtId="41" fontId="17" fillId="2" borderId="64" xfId="8" applyNumberFormat="1" applyFont="1" applyFill="1" applyBorder="1" applyAlignment="1">
      <alignment horizontal="right" vertical="center"/>
    </xf>
    <xf numFmtId="41" fontId="16" fillId="2" borderId="14" xfId="8" applyNumberFormat="1" applyFont="1" applyFill="1" applyBorder="1" applyAlignment="1" applyProtection="1">
      <alignment horizontal="right" vertical="center"/>
      <protection locked="0"/>
    </xf>
    <xf numFmtId="41" fontId="17" fillId="2" borderId="14" xfId="8" applyNumberFormat="1" applyFont="1" applyFill="1" applyBorder="1" applyAlignment="1">
      <alignment horizontal="right" vertical="center"/>
    </xf>
    <xf numFmtId="41" fontId="17" fillId="2" borderId="14" xfId="8" applyNumberFormat="1" applyFont="1" applyFill="1" applyBorder="1" applyAlignment="1" applyProtection="1">
      <alignment horizontal="right" vertical="center"/>
      <protection locked="0"/>
    </xf>
    <xf numFmtId="41" fontId="17" fillId="2" borderId="63" xfId="8" applyNumberFormat="1" applyFont="1" applyFill="1" applyBorder="1" applyAlignment="1" applyProtection="1">
      <alignment horizontal="right" vertical="center"/>
      <protection locked="0"/>
    </xf>
    <xf numFmtId="0" fontId="16" fillId="2" borderId="62" xfId="11" applyFont="1" applyFill="1" applyBorder="1" applyAlignment="1" applyProtection="1">
      <alignment horizontal="left" indent="1"/>
      <protection hidden="1"/>
    </xf>
    <xf numFmtId="0" fontId="16" fillId="2" borderId="65" xfId="11" applyFont="1" applyFill="1" applyBorder="1"/>
    <xf numFmtId="41" fontId="16" fillId="2" borderId="18" xfId="8" applyNumberFormat="1" applyFont="1" applyFill="1" applyBorder="1" applyAlignment="1" applyProtection="1">
      <alignment horizontal="right" vertical="center"/>
      <protection hidden="1"/>
    </xf>
    <xf numFmtId="0" fontId="16" fillId="2" borderId="45" xfId="11" applyFont="1" applyFill="1" applyBorder="1" applyAlignment="1" applyProtection="1">
      <alignment horizontal="left" indent="1"/>
      <protection hidden="1"/>
    </xf>
    <xf numFmtId="0" fontId="17" fillId="2" borderId="18" xfId="11" applyFont="1" applyFill="1" applyBorder="1" applyAlignment="1" applyProtection="1">
      <alignment vertical="top"/>
      <protection hidden="1"/>
    </xf>
    <xf numFmtId="41" fontId="17" fillId="2" borderId="49" xfId="8" applyNumberFormat="1" applyFont="1" applyFill="1" applyBorder="1" applyAlignment="1">
      <alignment horizontal="right" vertical="center"/>
    </xf>
    <xf numFmtId="41" fontId="17" fillId="2" borderId="6" xfId="8" applyNumberFormat="1" applyFont="1" applyFill="1" applyBorder="1" applyAlignment="1">
      <alignment horizontal="right" vertical="center"/>
    </xf>
    <xf numFmtId="0" fontId="17" fillId="2" borderId="49" xfId="11" applyFont="1" applyFill="1" applyBorder="1" applyAlignment="1" applyProtection="1">
      <alignment horizontal="left" vertical="top" indent="1"/>
      <protection hidden="1"/>
    </xf>
    <xf numFmtId="41" fontId="16" fillId="2" borderId="5" xfId="12" applyNumberFormat="1" applyFont="1" applyFill="1" applyBorder="1" applyAlignment="1" applyProtection="1">
      <alignment horizontal="right" vertical="center"/>
      <protection hidden="1"/>
    </xf>
    <xf numFmtId="0" fontId="16" fillId="2" borderId="5" xfId="11" applyFont="1" applyFill="1" applyBorder="1" applyAlignment="1" applyProtection="1">
      <alignment vertical="top"/>
      <protection hidden="1"/>
    </xf>
    <xf numFmtId="0" fontId="17" fillId="2" borderId="49" xfId="11" applyFont="1" applyFill="1" applyBorder="1" applyAlignment="1" applyProtection="1">
      <alignment horizontal="left" indent="1"/>
      <protection hidden="1"/>
    </xf>
    <xf numFmtId="41" fontId="46" fillId="2" borderId="49" xfId="8" applyNumberFormat="1" applyFont="1" applyFill="1" applyBorder="1" applyAlignment="1" applyProtection="1">
      <alignment horizontal="right" vertical="center"/>
      <protection locked="0"/>
    </xf>
    <xf numFmtId="41" fontId="46" fillId="2" borderId="6" xfId="8" applyNumberFormat="1" applyFont="1" applyFill="1" applyBorder="1" applyAlignment="1" applyProtection="1">
      <alignment horizontal="right" vertical="center"/>
      <protection locked="0"/>
    </xf>
    <xf numFmtId="41" fontId="43" fillId="2" borderId="4" xfId="8" applyNumberFormat="1" applyFont="1" applyFill="1" applyBorder="1" applyAlignment="1" applyProtection="1">
      <alignment horizontal="right" vertical="center"/>
      <protection locked="0"/>
    </xf>
    <xf numFmtId="41" fontId="43" fillId="2" borderId="5" xfId="8" applyNumberFormat="1" applyFont="1" applyFill="1" applyBorder="1" applyAlignment="1" applyProtection="1">
      <alignment horizontal="right" vertical="center"/>
      <protection locked="0"/>
    </xf>
    <xf numFmtId="41" fontId="43" fillId="2" borderId="50" xfId="8" applyNumberFormat="1" applyFont="1" applyFill="1" applyBorder="1" applyAlignment="1" applyProtection="1">
      <alignment horizontal="right" vertical="center"/>
      <protection locked="0"/>
    </xf>
    <xf numFmtId="41" fontId="43" fillId="2" borderId="51" xfId="8" applyNumberFormat="1" applyFont="1" applyFill="1" applyBorder="1" applyAlignment="1" applyProtection="1">
      <alignment horizontal="right" vertical="center"/>
      <protection locked="0"/>
    </xf>
    <xf numFmtId="0" fontId="17" fillId="2" borderId="5" xfId="11" applyFont="1" applyFill="1" applyBorder="1" applyAlignment="1" applyProtection="1">
      <alignment vertical="top"/>
      <protection hidden="1"/>
    </xf>
    <xf numFmtId="0" fontId="17" fillId="2" borderId="48" xfId="11" applyFont="1" applyFill="1" applyBorder="1" applyAlignment="1" applyProtection="1">
      <alignment vertical="center"/>
      <protection hidden="1"/>
    </xf>
    <xf numFmtId="0" fontId="17" fillId="2" borderId="53" xfId="11" applyFont="1" applyFill="1" applyBorder="1" applyAlignment="1" applyProtection="1">
      <alignment horizontal="left" indent="1"/>
      <protection hidden="1"/>
    </xf>
    <xf numFmtId="0" fontId="17" fillId="2" borderId="31" xfId="11" applyFont="1" applyFill="1" applyBorder="1" applyAlignment="1" applyProtection="1">
      <alignment vertical="top"/>
      <protection hidden="1"/>
    </xf>
    <xf numFmtId="41" fontId="17" fillId="2" borderId="11" xfId="8" applyNumberFormat="1" applyFont="1" applyFill="1" applyBorder="1" applyAlignment="1" applyProtection="1">
      <alignment horizontal="right" vertical="center"/>
      <protection hidden="1"/>
    </xf>
    <xf numFmtId="41" fontId="17" fillId="2" borderId="58" xfId="8" applyNumberFormat="1" applyFont="1" applyFill="1" applyBorder="1" applyAlignment="1" applyProtection="1">
      <alignment horizontal="right" vertical="center"/>
      <protection hidden="1"/>
    </xf>
    <xf numFmtId="41" fontId="16" fillId="2" borderId="14" xfId="8" applyNumberFormat="1" applyFont="1" applyFill="1" applyBorder="1" applyAlignment="1">
      <alignment horizontal="right" vertical="center"/>
    </xf>
    <xf numFmtId="0" fontId="17" fillId="2" borderId="61" xfId="11" applyFont="1" applyFill="1" applyBorder="1"/>
    <xf numFmtId="41" fontId="46" fillId="2" borderId="5" xfId="8" applyNumberFormat="1" applyFont="1" applyFill="1" applyBorder="1" applyAlignment="1">
      <alignment horizontal="right" vertical="center"/>
    </xf>
    <xf numFmtId="41" fontId="43" fillId="2" borderId="5" xfId="8" applyNumberFormat="1" applyFont="1" applyFill="1" applyBorder="1" applyAlignment="1">
      <alignment horizontal="right" vertical="center"/>
    </xf>
    <xf numFmtId="41" fontId="43" fillId="2" borderId="50" xfId="8" applyNumberFormat="1" applyFont="1" applyFill="1" applyBorder="1" applyAlignment="1">
      <alignment horizontal="right" vertical="center"/>
    </xf>
    <xf numFmtId="41" fontId="17" fillId="2" borderId="49" xfId="11" applyNumberFormat="1" applyFont="1" applyFill="1" applyBorder="1" applyAlignment="1" applyProtection="1">
      <alignment horizontal="right"/>
      <protection hidden="1"/>
    </xf>
    <xf numFmtId="41" fontId="17" fillId="2" borderId="6" xfId="11" applyNumberFormat="1" applyFont="1" applyFill="1" applyBorder="1" applyAlignment="1" applyProtection="1">
      <alignment horizontal="right"/>
      <protection hidden="1"/>
    </xf>
    <xf numFmtId="41" fontId="47" fillId="2" borderId="4" xfId="11" applyNumberFormat="1" applyFont="1" applyFill="1" applyBorder="1" applyAlignment="1" applyProtection="1">
      <alignment horizontal="right"/>
      <protection hidden="1"/>
    </xf>
    <xf numFmtId="41" fontId="47" fillId="2" borderId="5" xfId="11" applyNumberFormat="1" applyFont="1" applyFill="1" applyBorder="1" applyAlignment="1" applyProtection="1">
      <alignment horizontal="right"/>
      <protection hidden="1"/>
    </xf>
    <xf numFmtId="41" fontId="17" fillId="2" borderId="50" xfId="11" applyNumberFormat="1" applyFont="1" applyFill="1" applyBorder="1" applyAlignment="1" applyProtection="1">
      <alignment horizontal="right"/>
      <protection hidden="1"/>
    </xf>
    <xf numFmtId="41" fontId="17" fillId="2" borderId="51" xfId="11" applyNumberFormat="1" applyFont="1" applyFill="1" applyBorder="1" applyAlignment="1" applyProtection="1">
      <alignment horizontal="right"/>
      <protection hidden="1"/>
    </xf>
    <xf numFmtId="41" fontId="16" fillId="2" borderId="5" xfId="11" applyNumberFormat="1" applyFont="1" applyFill="1" applyBorder="1" applyAlignment="1" applyProtection="1">
      <alignment horizontal="right"/>
      <protection hidden="1"/>
    </xf>
    <xf numFmtId="41" fontId="16" fillId="2" borderId="50" xfId="11" applyNumberFormat="1" applyFont="1" applyFill="1" applyBorder="1" applyAlignment="1" applyProtection="1">
      <alignment horizontal="right"/>
      <protection hidden="1"/>
    </xf>
    <xf numFmtId="0" fontId="17" fillId="2" borderId="52" xfId="11" applyFont="1" applyFill="1" applyBorder="1" applyProtection="1">
      <protection hidden="1"/>
    </xf>
    <xf numFmtId="0" fontId="16" fillId="0" borderId="0" xfId="11" applyFont="1"/>
    <xf numFmtId="3" fontId="17" fillId="2" borderId="49" xfId="11" applyNumberFormat="1" applyFont="1" applyFill="1" applyBorder="1" applyAlignment="1">
      <alignment horizontal="center" vertical="top" wrapText="1"/>
    </xf>
    <xf numFmtId="3" fontId="17" fillId="2" borderId="6" xfId="11" applyNumberFormat="1" applyFont="1" applyFill="1" applyBorder="1" applyAlignment="1">
      <alignment horizontal="center" vertical="top" wrapText="1"/>
    </xf>
    <xf numFmtId="3" fontId="17" fillId="2" borderId="4" xfId="11" applyNumberFormat="1" applyFont="1" applyFill="1" applyBorder="1" applyAlignment="1">
      <alignment horizontal="center" vertical="top" wrapText="1"/>
    </xf>
    <xf numFmtId="3" fontId="17" fillId="2" borderId="5" xfId="11" applyNumberFormat="1" applyFont="1" applyFill="1" applyBorder="1" applyAlignment="1">
      <alignment horizontal="center" vertical="top" wrapText="1"/>
    </xf>
    <xf numFmtId="3" fontId="17" fillId="2" borderId="50" xfId="11" applyNumberFormat="1" applyFont="1" applyFill="1" applyBorder="1" applyAlignment="1">
      <alignment horizontal="center" vertical="top" wrapText="1"/>
    </xf>
    <xf numFmtId="3" fontId="17" fillId="2" borderId="51" xfId="11" applyNumberFormat="1" applyFont="1" applyFill="1" applyBorder="1" applyAlignment="1">
      <alignment horizontal="center" vertical="top" wrapText="1"/>
    </xf>
    <xf numFmtId="0" fontId="17" fillId="2" borderId="49" xfId="11" applyFont="1" applyFill="1" applyBorder="1" applyAlignment="1">
      <alignment vertical="center" wrapText="1"/>
    </xf>
    <xf numFmtId="0" fontId="16" fillId="2" borderId="5" xfId="3" applyFont="1" applyFill="1" applyBorder="1"/>
    <xf numFmtId="0" fontId="17" fillId="2" borderId="52" xfId="11" applyFont="1" applyFill="1" applyBorder="1" applyAlignment="1">
      <alignment horizontal="left" vertical="top"/>
    </xf>
    <xf numFmtId="0" fontId="17" fillId="2" borderId="53" xfId="11" applyFont="1" applyFill="1" applyBorder="1" applyAlignment="1">
      <alignment vertical="center" wrapText="1"/>
    </xf>
    <xf numFmtId="0" fontId="17" fillId="2" borderId="31" xfId="11" applyFont="1" applyFill="1" applyBorder="1" applyAlignment="1">
      <alignment vertical="center"/>
    </xf>
    <xf numFmtId="0" fontId="17" fillId="2" borderId="56" xfId="11" applyFont="1" applyFill="1" applyBorder="1" applyAlignment="1">
      <alignment vertical="center"/>
    </xf>
    <xf numFmtId="0" fontId="17" fillId="3" borderId="69" xfId="11" applyFont="1" applyFill="1" applyBorder="1" applyAlignment="1">
      <alignment horizontal="left" vertical="center" wrapText="1" indent="1"/>
    </xf>
    <xf numFmtId="0" fontId="17" fillId="3" borderId="68" xfId="11" applyFont="1" applyFill="1" applyBorder="1" applyAlignment="1">
      <alignment vertical="center"/>
    </xf>
    <xf numFmtId="0" fontId="35" fillId="3" borderId="60" xfId="11" applyFont="1" applyFill="1" applyBorder="1" applyAlignment="1">
      <alignment vertical="center"/>
    </xf>
    <xf numFmtId="0" fontId="25" fillId="0" borderId="0" xfId="11" applyFont="1" applyAlignment="1">
      <alignment vertical="center"/>
    </xf>
    <xf numFmtId="0" fontId="25" fillId="2" borderId="0" xfId="11" applyFont="1" applyFill="1" applyAlignment="1">
      <alignment vertical="center"/>
    </xf>
    <xf numFmtId="0" fontId="37" fillId="4" borderId="70" xfId="3" applyFont="1" applyFill="1" applyBorder="1" applyAlignment="1">
      <alignment vertical="center"/>
    </xf>
    <xf numFmtId="0" fontId="37" fillId="4" borderId="71" xfId="3" applyFont="1" applyFill="1" applyBorder="1" applyAlignment="1">
      <alignment vertical="center"/>
    </xf>
    <xf numFmtId="0" fontId="37" fillId="4" borderId="71" xfId="3" applyFont="1" applyFill="1" applyBorder="1" applyAlignment="1">
      <alignment horizontal="left" vertical="center" wrapText="1"/>
    </xf>
    <xf numFmtId="0" fontId="37" fillId="4" borderId="72" xfId="3" applyFont="1" applyFill="1" applyBorder="1" applyAlignment="1">
      <alignment vertical="center"/>
    </xf>
    <xf numFmtId="0" fontId="28" fillId="0" borderId="0" xfId="11"/>
    <xf numFmtId="167" fontId="12" fillId="2" borderId="1" xfId="2" applyNumberFormat="1" applyFont="1" applyFill="1" applyBorder="1" applyAlignment="1">
      <alignment horizontal="right" vertical="center" wrapText="1"/>
    </xf>
    <xf numFmtId="167" fontId="12" fillId="2" borderId="2" xfId="2" applyNumberFormat="1" applyFont="1" applyFill="1" applyBorder="1" applyAlignment="1">
      <alignment horizontal="right" vertical="center" wrapText="1"/>
    </xf>
    <xf numFmtId="167" fontId="12" fillId="2" borderId="3" xfId="2" applyNumberFormat="1" applyFont="1" applyFill="1" applyBorder="1" applyAlignment="1">
      <alignment horizontal="right" vertical="center" wrapText="1"/>
    </xf>
    <xf numFmtId="167" fontId="12" fillId="2" borderId="28" xfId="2" applyNumberFormat="1" applyFont="1" applyFill="1" applyBorder="1" applyAlignment="1">
      <alignment horizontal="right" vertical="center" wrapText="1"/>
    </xf>
    <xf numFmtId="0" fontId="12" fillId="2" borderId="1" xfId="0" applyFont="1" applyFill="1" applyBorder="1" applyAlignment="1">
      <alignment horizontal="left" vertical="center" wrapText="1"/>
    </xf>
    <xf numFmtId="0" fontId="12" fillId="2" borderId="3" xfId="0" applyFont="1" applyFill="1" applyBorder="1" applyAlignment="1">
      <alignment horizontal="center" vertical="center" wrapText="1"/>
    </xf>
    <xf numFmtId="166" fontId="12" fillId="2" borderId="4" xfId="1" applyNumberFormat="1" applyFont="1" applyFill="1" applyBorder="1" applyAlignment="1">
      <alignment horizontal="right" vertical="center" wrapText="1"/>
    </xf>
    <xf numFmtId="166" fontId="12" fillId="2" borderId="5" xfId="1" applyNumberFormat="1" applyFont="1" applyFill="1" applyBorder="1" applyAlignment="1">
      <alignment horizontal="right" vertical="center" wrapText="1"/>
    </xf>
    <xf numFmtId="166" fontId="12" fillId="2" borderId="6" xfId="1" applyNumberFormat="1" applyFont="1" applyFill="1" applyBorder="1" applyAlignment="1">
      <alignment horizontal="right" vertical="center" wrapText="1"/>
    </xf>
    <xf numFmtId="166" fontId="12" fillId="2" borderId="29" xfId="1" applyNumberFormat="1" applyFont="1" applyFill="1" applyBorder="1" applyAlignment="1">
      <alignment horizontal="right" vertical="center" wrapText="1"/>
    </xf>
    <xf numFmtId="0" fontId="12" fillId="2" borderId="4" xfId="0" applyFont="1" applyFill="1" applyBorder="1" applyAlignment="1">
      <alignment horizontal="left" vertical="center" wrapText="1"/>
    </xf>
    <xf numFmtId="0" fontId="12" fillId="2" borderId="6" xfId="0" applyFont="1" applyFill="1" applyBorder="1" applyAlignment="1">
      <alignment horizontal="center" vertical="center" wrapText="1"/>
    </xf>
    <xf numFmtId="167" fontId="12" fillId="2" borderId="4" xfId="2" applyNumberFormat="1" applyFont="1" applyFill="1" applyBorder="1" applyAlignment="1">
      <alignment horizontal="right" vertical="center" wrapText="1"/>
    </xf>
    <xf numFmtId="167" fontId="12" fillId="2" borderId="5" xfId="2" applyNumberFormat="1" applyFont="1" applyFill="1" applyBorder="1" applyAlignment="1">
      <alignment horizontal="right" vertical="center" wrapText="1"/>
    </xf>
    <xf numFmtId="167" fontId="12" fillId="2" borderId="6" xfId="2" applyNumberFormat="1" applyFont="1" applyFill="1" applyBorder="1" applyAlignment="1">
      <alignment vertical="center" wrapText="1"/>
    </xf>
    <xf numFmtId="167" fontId="12" fillId="2" borderId="29" xfId="2" applyNumberFormat="1" applyFont="1" applyFill="1" applyBorder="1" applyAlignment="1">
      <alignment vertical="center" wrapText="1"/>
    </xf>
    <xf numFmtId="167" fontId="12" fillId="2" borderId="4" xfId="2" applyNumberFormat="1" applyFont="1" applyFill="1" applyBorder="1" applyAlignment="1">
      <alignment vertical="center" wrapText="1"/>
    </xf>
    <xf numFmtId="167" fontId="12" fillId="2" borderId="5" xfId="2" applyNumberFormat="1" applyFont="1" applyFill="1" applyBorder="1" applyAlignment="1">
      <alignment vertical="center" wrapText="1"/>
    </xf>
    <xf numFmtId="166" fontId="12" fillId="2" borderId="4" xfId="1" applyNumberFormat="1" applyFont="1" applyFill="1" applyBorder="1" applyAlignment="1">
      <alignment vertical="center" wrapText="1"/>
    </xf>
    <xf numFmtId="166" fontId="12" fillId="2" borderId="5" xfId="1" applyNumberFormat="1" applyFont="1" applyFill="1" applyBorder="1" applyAlignment="1">
      <alignment vertical="center" wrapText="1"/>
    </xf>
    <xf numFmtId="166" fontId="12" fillId="2" borderId="6" xfId="1" applyNumberFormat="1" applyFont="1" applyFill="1" applyBorder="1" applyAlignment="1">
      <alignment vertical="center" wrapText="1"/>
    </xf>
    <xf numFmtId="166" fontId="12" fillId="2" borderId="29" xfId="1" applyNumberFormat="1" applyFont="1" applyFill="1" applyBorder="1" applyAlignment="1">
      <alignment vertical="center" wrapText="1"/>
    </xf>
    <xf numFmtId="0" fontId="50" fillId="2" borderId="30" xfId="0" applyFont="1" applyFill="1" applyBorder="1" applyAlignment="1">
      <alignment vertical="center" wrapText="1"/>
    </xf>
    <xf numFmtId="0" fontId="50" fillId="2" borderId="31" xfId="0" applyFont="1" applyFill="1" applyBorder="1" applyAlignment="1">
      <alignment vertical="center" wrapText="1"/>
    </xf>
    <xf numFmtId="0" fontId="50" fillId="2" borderId="32" xfId="0" applyFont="1" applyFill="1" applyBorder="1" applyAlignment="1">
      <alignment vertical="center" wrapText="1"/>
    </xf>
    <xf numFmtId="0" fontId="50" fillId="2" borderId="33" xfId="0" applyFont="1" applyFill="1" applyBorder="1" applyAlignment="1">
      <alignment vertical="center" wrapText="1"/>
    </xf>
    <xf numFmtId="0" fontId="51" fillId="3" borderId="67" xfId="0" applyFont="1" applyFill="1" applyBorder="1" applyAlignment="1">
      <alignment horizontal="center" vertical="center" wrapText="1"/>
    </xf>
    <xf numFmtId="0" fontId="51" fillId="3" borderId="68" xfId="0" applyFont="1" applyFill="1" applyBorder="1" applyAlignment="1">
      <alignment horizontal="center" vertical="center" wrapText="1"/>
    </xf>
    <xf numFmtId="0" fontId="51" fillId="3" borderId="73" xfId="0" applyFont="1" applyFill="1" applyBorder="1" applyAlignment="1">
      <alignment horizontal="center" vertical="center" wrapText="1"/>
    </xf>
    <xf numFmtId="0" fontId="51" fillId="3" borderId="74" xfId="0" applyFont="1" applyFill="1" applyBorder="1" applyAlignment="1">
      <alignment horizontal="center" vertical="center" wrapText="1"/>
    </xf>
    <xf numFmtId="0" fontId="52" fillId="3" borderId="34" xfId="0" applyFont="1" applyFill="1" applyBorder="1" applyAlignment="1">
      <alignment horizontal="center" vertical="center" wrapText="1"/>
    </xf>
    <xf numFmtId="0" fontId="52" fillId="3" borderId="35" xfId="0" applyFont="1" applyFill="1" applyBorder="1" applyAlignment="1">
      <alignment horizontal="center" vertical="center" wrapText="1"/>
    </xf>
    <xf numFmtId="0" fontId="52" fillId="3" borderId="36" xfId="0" applyFont="1" applyFill="1" applyBorder="1" applyAlignment="1">
      <alignment horizontal="center" vertical="center" wrapText="1"/>
    </xf>
    <xf numFmtId="0" fontId="52" fillId="3" borderId="37" xfId="0" applyFont="1" applyFill="1" applyBorder="1" applyAlignment="1">
      <alignment horizontal="center" vertical="center" wrapText="1"/>
    </xf>
    <xf numFmtId="0" fontId="36" fillId="2" borderId="0" xfId="3" applyFont="1" applyFill="1" applyAlignment="1">
      <alignment vertical="center"/>
    </xf>
    <xf numFmtId="0" fontId="37" fillId="4" borderId="25" xfId="3" applyFont="1" applyFill="1" applyBorder="1" applyAlignment="1">
      <alignment vertical="center"/>
    </xf>
    <xf numFmtId="0" fontId="37" fillId="4" borderId="26" xfId="3" applyFont="1" applyFill="1" applyBorder="1" applyAlignment="1">
      <alignment vertical="center"/>
    </xf>
    <xf numFmtId="0" fontId="37" fillId="4" borderId="27" xfId="3" applyFont="1" applyFill="1" applyBorder="1" applyAlignment="1">
      <alignment vertical="center"/>
    </xf>
    <xf numFmtId="0" fontId="54" fillId="2" borderId="0" xfId="0" applyFont="1" applyFill="1"/>
    <xf numFmtId="0" fontId="55" fillId="2" borderId="0" xfId="0" applyFont="1" applyFill="1"/>
    <xf numFmtId="0" fontId="54" fillId="2" borderId="0" xfId="0" applyFont="1" applyFill="1" applyAlignment="1">
      <alignment wrapText="1"/>
    </xf>
    <xf numFmtId="0" fontId="54" fillId="2" borderId="0" xfId="0" applyFont="1" applyFill="1" applyAlignment="1">
      <alignment horizontal="left" vertical="top"/>
    </xf>
    <xf numFmtId="0" fontId="55" fillId="2" borderId="0" xfId="0" applyFont="1" applyFill="1" applyAlignment="1">
      <alignment horizontal="left" vertical="top"/>
    </xf>
    <xf numFmtId="0" fontId="54" fillId="2" borderId="0" xfId="0" applyFont="1" applyFill="1" applyAlignment="1">
      <alignment horizontal="left" vertical="top" wrapText="1"/>
    </xf>
    <xf numFmtId="0" fontId="54" fillId="2" borderId="0" xfId="0" applyFont="1" applyFill="1" applyAlignment="1">
      <alignment horizontal="right" vertical="top"/>
    </xf>
    <xf numFmtId="0" fontId="55" fillId="2" borderId="0" xfId="0" applyFont="1" applyFill="1" applyAlignment="1">
      <alignment horizontal="right" vertical="top"/>
    </xf>
    <xf numFmtId="0" fontId="12" fillId="2" borderId="0" xfId="0" applyFont="1" applyFill="1" applyAlignment="1">
      <alignment horizontal="left" vertical="top"/>
    </xf>
    <xf numFmtId="0" fontId="12" fillId="2" borderId="0" xfId="0" applyFont="1" applyFill="1" applyAlignment="1">
      <alignment horizontal="right" vertical="top"/>
    </xf>
    <xf numFmtId="0" fontId="56" fillId="2" borderId="0" xfId="0" applyFont="1" applyFill="1" applyAlignment="1">
      <alignment horizontal="right" vertical="top"/>
    </xf>
    <xf numFmtId="0" fontId="12" fillId="2" borderId="0" xfId="0" applyFont="1" applyFill="1" applyAlignment="1">
      <alignment horizontal="left" vertical="top" wrapText="1"/>
    </xf>
    <xf numFmtId="0" fontId="16" fillId="2" borderId="0" xfId="0" applyFont="1" applyFill="1" applyAlignment="1">
      <alignment horizontal="right" vertical="top" wrapText="1"/>
    </xf>
    <xf numFmtId="0" fontId="16" fillId="2" borderId="57" xfId="0" applyFont="1" applyFill="1" applyBorder="1" applyAlignment="1">
      <alignment horizontal="right" vertical="top" wrapText="1"/>
    </xf>
    <xf numFmtId="0" fontId="17" fillId="2" borderId="11" xfId="0" applyFont="1" applyFill="1" applyBorder="1" applyAlignment="1">
      <alignment horizontal="right" vertical="top" wrapText="1"/>
    </xf>
    <xf numFmtId="0" fontId="15" fillId="2" borderId="11" xfId="4" applyFill="1" applyBorder="1" applyAlignment="1">
      <alignment horizontal="right" vertical="top" wrapText="1"/>
    </xf>
    <xf numFmtId="0" fontId="12" fillId="2" borderId="11" xfId="0" applyFont="1" applyFill="1" applyBorder="1" applyAlignment="1">
      <alignment horizontal="center" vertical="top" wrapText="1"/>
    </xf>
    <xf numFmtId="0" fontId="16" fillId="2" borderId="62" xfId="0" applyFont="1" applyFill="1" applyBorder="1" applyAlignment="1">
      <alignment horizontal="right" vertical="top" wrapText="1"/>
    </xf>
    <xf numFmtId="0" fontId="17" fillId="2" borderId="14" xfId="0" applyFont="1" applyFill="1" applyBorder="1" applyAlignment="1">
      <alignment horizontal="right" vertical="top" wrapText="1"/>
    </xf>
    <xf numFmtId="0" fontId="16" fillId="2" borderId="14" xfId="0" applyFont="1" applyFill="1" applyBorder="1" applyAlignment="1">
      <alignment horizontal="right" vertical="top" wrapText="1"/>
    </xf>
    <xf numFmtId="0" fontId="57" fillId="2" borderId="14" xfId="0" applyFont="1" applyFill="1" applyBorder="1" applyAlignment="1">
      <alignment horizontal="center" vertical="top" wrapText="1"/>
    </xf>
    <xf numFmtId="0" fontId="57" fillId="2" borderId="14" xfId="0" applyFont="1" applyFill="1" applyBorder="1" applyAlignment="1">
      <alignment horizontal="left" vertical="top" wrapText="1"/>
    </xf>
    <xf numFmtId="0" fontId="12" fillId="2" borderId="78" xfId="0" applyFont="1" applyFill="1" applyBorder="1" applyAlignment="1">
      <alignment horizontal="left" vertical="top" wrapText="1"/>
    </xf>
    <xf numFmtId="0" fontId="16" fillId="2" borderId="79" xfId="0" applyFont="1" applyFill="1" applyBorder="1" applyAlignment="1">
      <alignment horizontal="right" vertical="top" wrapText="1"/>
    </xf>
    <xf numFmtId="0" fontId="17" fillId="2" borderId="0" xfId="0" applyFont="1" applyFill="1" applyAlignment="1">
      <alignment horizontal="right" vertical="top" wrapText="1"/>
    </xf>
    <xf numFmtId="0" fontId="12" fillId="2" borderId="0" xfId="0" applyFont="1" applyFill="1" applyAlignment="1">
      <alignment horizontal="center" vertical="top" wrapText="1"/>
    </xf>
    <xf numFmtId="0" fontId="12" fillId="2" borderId="61" xfId="0" applyFont="1" applyFill="1" applyBorder="1" applyAlignment="1">
      <alignment horizontal="left" vertical="top" wrapText="1"/>
    </xf>
    <xf numFmtId="0" fontId="16" fillId="2" borderId="11" xfId="0" applyFont="1" applyFill="1" applyBorder="1" applyAlignment="1">
      <alignment horizontal="right" vertical="top" wrapText="1"/>
    </xf>
    <xf numFmtId="0" fontId="16" fillId="2" borderId="49" xfId="0" applyFont="1" applyFill="1" applyBorder="1" applyAlignment="1">
      <alignment horizontal="right" vertical="top" wrapText="1"/>
    </xf>
    <xf numFmtId="0" fontId="16" fillId="2" borderId="5" xfId="0" applyFont="1" applyFill="1" applyBorder="1" applyAlignment="1">
      <alignment horizontal="right" vertical="top" wrapText="1"/>
    </xf>
    <xf numFmtId="0" fontId="12" fillId="2" borderId="5" xfId="0" applyFont="1" applyFill="1" applyBorder="1" applyAlignment="1">
      <alignment horizontal="center" vertical="top" wrapText="1"/>
    </xf>
    <xf numFmtId="0" fontId="15" fillId="2" borderId="5" xfId="4" applyFill="1" applyBorder="1" applyAlignment="1">
      <alignment horizontal="right" vertical="top" wrapText="1"/>
    </xf>
    <xf numFmtId="0" fontId="12" fillId="2" borderId="78" xfId="0" applyFont="1" applyFill="1" applyBorder="1" applyAlignment="1">
      <alignment horizontal="left" vertical="top"/>
    </xf>
    <xf numFmtId="0" fontId="12" fillId="2" borderId="61" xfId="0" applyFont="1" applyFill="1" applyBorder="1" applyAlignment="1">
      <alignment horizontal="left" vertical="top"/>
    </xf>
    <xf numFmtId="0" fontId="16" fillId="2" borderId="11" xfId="0" applyFont="1" applyFill="1" applyBorder="1" applyAlignment="1">
      <alignment horizontal="center" vertical="top" wrapText="1"/>
    </xf>
    <xf numFmtId="0" fontId="12" fillId="2" borderId="5" xfId="0" applyFont="1" applyFill="1" applyBorder="1" applyAlignment="1">
      <alignment horizontal="left" vertical="top" wrapText="1"/>
    </xf>
    <xf numFmtId="0" fontId="12" fillId="2" borderId="52" xfId="0" applyFont="1" applyFill="1" applyBorder="1" applyAlignment="1">
      <alignment horizontal="left" vertical="top"/>
    </xf>
    <xf numFmtId="0" fontId="12" fillId="2" borderId="11" xfId="0" applyFont="1" applyFill="1" applyBorder="1" applyAlignment="1">
      <alignment horizontal="left" vertical="top" wrapText="1"/>
    </xf>
    <xf numFmtId="0" fontId="12" fillId="2" borderId="77" xfId="0" applyFont="1" applyFill="1" applyBorder="1" applyAlignment="1">
      <alignment horizontal="left" vertical="top"/>
    </xf>
    <xf numFmtId="0" fontId="15" fillId="2" borderId="5" xfId="4" quotePrefix="1" applyFill="1" applyBorder="1" applyAlignment="1">
      <alignment horizontal="right" vertical="top" wrapText="1"/>
    </xf>
    <xf numFmtId="0" fontId="16" fillId="2" borderId="5" xfId="0" applyFont="1" applyFill="1" applyBorder="1" applyAlignment="1">
      <alignment vertical="top" wrapText="1"/>
    </xf>
    <xf numFmtId="0" fontId="16" fillId="2" borderId="49" xfId="0" applyFont="1" applyFill="1" applyBorder="1" applyAlignment="1">
      <alignment horizontal="right" vertical="top"/>
    </xf>
    <xf numFmtId="0" fontId="16" fillId="2" borderId="5" xfId="0" applyFont="1" applyFill="1" applyBorder="1" applyAlignment="1">
      <alignment horizontal="right" vertical="top"/>
    </xf>
    <xf numFmtId="0" fontId="16" fillId="2" borderId="62" xfId="0" applyFont="1" applyFill="1" applyBorder="1" applyAlignment="1">
      <alignment horizontal="right" vertical="top"/>
    </xf>
    <xf numFmtId="0" fontId="16" fillId="2" borderId="14" xfId="0" applyFont="1" applyFill="1" applyBorder="1" applyAlignment="1">
      <alignment horizontal="right" vertical="top"/>
    </xf>
    <xf numFmtId="0" fontId="16" fillId="2" borderId="79" xfId="0" applyFont="1" applyFill="1" applyBorder="1" applyAlignment="1">
      <alignment horizontal="right" vertical="top"/>
    </xf>
    <xf numFmtId="0" fontId="16" fillId="2" borderId="0" xfId="0" applyFont="1" applyFill="1" applyAlignment="1">
      <alignment horizontal="right" vertical="top"/>
    </xf>
    <xf numFmtId="0" fontId="12" fillId="0" borderId="0" xfId="0" applyFont="1"/>
    <xf numFmtId="0" fontId="16" fillId="2" borderId="57" xfId="0" applyFont="1" applyFill="1" applyBorder="1" applyAlignment="1">
      <alignment horizontal="right" vertical="top"/>
    </xf>
    <xf numFmtId="0" fontId="15" fillId="2" borderId="11" xfId="4" applyFill="1" applyBorder="1" applyAlignment="1">
      <alignment horizontal="right" vertical="top"/>
    </xf>
    <xf numFmtId="0" fontId="16" fillId="2" borderId="11" xfId="0" applyFont="1" applyFill="1" applyBorder="1" applyAlignment="1">
      <alignment horizontal="right" vertical="top"/>
    </xf>
    <xf numFmtId="0" fontId="15" fillId="2" borderId="5" xfId="4" applyFill="1" applyBorder="1" applyAlignment="1">
      <alignment horizontal="right" vertical="top"/>
    </xf>
    <xf numFmtId="0" fontId="15" fillId="2" borderId="5" xfId="4" applyFill="1" applyBorder="1" applyAlignment="1">
      <alignment horizontal="left" wrapText="1"/>
    </xf>
    <xf numFmtId="0" fontId="17" fillId="2" borderId="5" xfId="0" applyFont="1" applyFill="1" applyBorder="1" applyAlignment="1">
      <alignment horizontal="right" vertical="top"/>
    </xf>
    <xf numFmtId="0" fontId="33" fillId="2" borderId="52" xfId="0" applyFont="1" applyFill="1" applyBorder="1" applyAlignment="1">
      <alignment horizontal="left" vertical="top"/>
    </xf>
    <xf numFmtId="0" fontId="58" fillId="2" borderId="49" xfId="0" applyFont="1" applyFill="1" applyBorder="1" applyAlignment="1">
      <alignment horizontal="right" vertical="top"/>
    </xf>
    <xf numFmtId="0" fontId="58" fillId="2" borderId="5" xfId="0" applyFont="1" applyFill="1" applyBorder="1" applyAlignment="1">
      <alignment horizontal="right" vertical="top"/>
    </xf>
    <xf numFmtId="0" fontId="16" fillId="2" borderId="49" xfId="0" applyFont="1" applyFill="1" applyBorder="1" applyAlignment="1">
      <alignment horizontal="left" vertical="top"/>
    </xf>
    <xf numFmtId="0" fontId="16" fillId="2" borderId="5" xfId="0" applyFont="1" applyFill="1" applyBorder="1" applyAlignment="1">
      <alignment horizontal="left" vertical="top"/>
    </xf>
    <xf numFmtId="0" fontId="12" fillId="2" borderId="5" xfId="0" applyFont="1" applyFill="1" applyBorder="1" applyAlignment="1">
      <alignment horizontal="center" vertical="top"/>
    </xf>
    <xf numFmtId="0" fontId="16" fillId="2" borderId="62" xfId="0" applyFont="1" applyFill="1" applyBorder="1" applyAlignment="1">
      <alignment horizontal="left" vertical="top"/>
    </xf>
    <xf numFmtId="0" fontId="16" fillId="2" borderId="14" xfId="0" applyFont="1" applyFill="1" applyBorder="1" applyAlignment="1">
      <alignment horizontal="left" vertical="top"/>
    </xf>
    <xf numFmtId="0" fontId="33" fillId="2" borderId="78" xfId="0" applyFont="1" applyFill="1" applyBorder="1" applyAlignment="1">
      <alignment horizontal="left" vertical="top"/>
    </xf>
    <xf numFmtId="0" fontId="59" fillId="3" borderId="80" xfId="0" applyFont="1" applyFill="1" applyBorder="1" applyAlignment="1">
      <alignment horizontal="center" textRotation="90" wrapText="1"/>
    </xf>
    <xf numFmtId="0" fontId="59" fillId="3" borderId="81" xfId="0" applyFont="1" applyFill="1" applyBorder="1" applyAlignment="1">
      <alignment horizontal="center" textRotation="90" wrapText="1"/>
    </xf>
    <xf numFmtId="0" fontId="59" fillId="3" borderId="81" xfId="4" applyFont="1" applyFill="1" applyBorder="1" applyAlignment="1">
      <alignment horizontal="center" textRotation="90" wrapText="1"/>
    </xf>
    <xf numFmtId="0" fontId="59" fillId="3" borderId="81" xfId="0" applyFont="1" applyFill="1" applyBorder="1" applyAlignment="1">
      <alignment vertical="center" wrapText="1"/>
    </xf>
    <xf numFmtId="0" fontId="59" fillId="3" borderId="82" xfId="0" applyFont="1" applyFill="1" applyBorder="1" applyAlignment="1">
      <alignment vertical="center"/>
    </xf>
    <xf numFmtId="0" fontId="60" fillId="2" borderId="0" xfId="0" applyFont="1" applyFill="1" applyAlignment="1">
      <alignment vertical="center"/>
    </xf>
    <xf numFmtId="0" fontId="61" fillId="2" borderId="0" xfId="0" applyFont="1" applyFill="1" applyAlignment="1">
      <alignment horizontal="left" vertical="center"/>
    </xf>
    <xf numFmtId="0" fontId="62" fillId="4" borderId="83" xfId="0" applyFont="1" applyFill="1" applyBorder="1" applyAlignment="1">
      <alignment vertical="center"/>
    </xf>
    <xf numFmtId="0" fontId="62" fillId="4" borderId="16" xfId="0" applyFont="1" applyFill="1" applyBorder="1" applyAlignment="1">
      <alignment vertical="center"/>
    </xf>
    <xf numFmtId="0" fontId="62" fillId="4" borderId="65" xfId="0" applyFont="1" applyFill="1" applyBorder="1" applyAlignment="1">
      <alignment vertical="center"/>
    </xf>
    <xf numFmtId="0" fontId="63" fillId="2" borderId="0" xfId="0" applyFont="1" applyFill="1"/>
    <xf numFmtId="0" fontId="33" fillId="2" borderId="0" xfId="0" applyFont="1" applyFill="1" applyAlignment="1">
      <alignment horizontal="center" vertical="center"/>
    </xf>
    <xf numFmtId="166" fontId="33" fillId="2" borderId="0" xfId="0" applyNumberFormat="1" applyFont="1" applyFill="1" applyAlignment="1">
      <alignment horizontal="center" vertical="center"/>
    </xf>
    <xf numFmtId="0" fontId="33" fillId="2" borderId="0" xfId="0" applyFont="1" applyFill="1" applyAlignment="1">
      <alignment horizontal="center" vertical="center" wrapText="1"/>
    </xf>
    <xf numFmtId="0" fontId="12" fillId="0" borderId="0" xfId="0" applyFont="1" applyAlignment="1">
      <alignment horizontal="center" vertical="center" wrapText="1"/>
    </xf>
    <xf numFmtId="0" fontId="12" fillId="2" borderId="4" xfId="0" applyFont="1" applyFill="1" applyBorder="1" applyAlignment="1">
      <alignment vertical="center" wrapText="1"/>
    </xf>
    <xf numFmtId="166" fontId="64" fillId="2" borderId="29" xfId="1" applyNumberFormat="1" applyFont="1" applyFill="1" applyBorder="1" applyAlignment="1">
      <alignment vertical="center" wrapText="1"/>
    </xf>
    <xf numFmtId="166" fontId="64" fillId="2" borderId="4" xfId="1" applyNumberFormat="1" applyFont="1" applyFill="1" applyBorder="1" applyAlignment="1">
      <alignment vertical="center" wrapText="1"/>
    </xf>
    <xf numFmtId="166" fontId="64" fillId="2" borderId="5" xfId="1" applyNumberFormat="1" applyFont="1" applyFill="1" applyBorder="1" applyAlignment="1">
      <alignment vertical="center" wrapText="1"/>
    </xf>
    <xf numFmtId="166" fontId="64" fillId="2" borderId="6" xfId="1" applyNumberFormat="1" applyFont="1" applyFill="1" applyBorder="1" applyAlignment="1">
      <alignment vertical="center" wrapText="1"/>
    </xf>
    <xf numFmtId="0" fontId="63" fillId="2" borderId="4" xfId="0" applyFont="1" applyFill="1" applyBorder="1" applyAlignment="1">
      <alignment horizontal="left" vertical="center" wrapText="1" indent="3"/>
    </xf>
    <xf numFmtId="0" fontId="63" fillId="2" borderId="6" xfId="0" applyFont="1" applyFill="1" applyBorder="1" applyAlignment="1">
      <alignment horizontal="center" vertical="center" wrapText="1"/>
    </xf>
    <xf numFmtId="166" fontId="33" fillId="2" borderId="29" xfId="1" applyNumberFormat="1" applyFont="1" applyFill="1" applyBorder="1" applyAlignment="1">
      <alignment vertical="center" wrapText="1"/>
    </xf>
    <xf numFmtId="166" fontId="33" fillId="2" borderId="4" xfId="1" applyNumberFormat="1" applyFont="1" applyFill="1" applyBorder="1" applyAlignment="1">
      <alignment vertical="center" wrapText="1"/>
    </xf>
    <xf numFmtId="166" fontId="33" fillId="2" borderId="5" xfId="1" applyNumberFormat="1" applyFont="1" applyFill="1" applyBorder="1" applyAlignment="1">
      <alignment vertical="center" wrapText="1"/>
    </xf>
    <xf numFmtId="166" fontId="33" fillId="2" borderId="6" xfId="1" applyNumberFormat="1" applyFont="1" applyFill="1" applyBorder="1" applyAlignment="1">
      <alignment vertical="center" wrapText="1"/>
    </xf>
    <xf numFmtId="0" fontId="16" fillId="2" borderId="4" xfId="0" applyFont="1" applyFill="1" applyBorder="1" applyAlignment="1">
      <alignment vertical="center" wrapText="1"/>
    </xf>
    <xf numFmtId="166" fontId="64" fillId="2" borderId="4" xfId="1" applyNumberFormat="1" applyFont="1" applyFill="1" applyBorder="1" applyAlignment="1">
      <alignment vertical="center"/>
    </xf>
    <xf numFmtId="0" fontId="51" fillId="3" borderId="86" xfId="0" applyFont="1" applyFill="1" applyBorder="1" applyAlignment="1">
      <alignment horizontal="center" vertical="center" wrapText="1"/>
    </xf>
    <xf numFmtId="0" fontId="51" fillId="3" borderId="75" xfId="0" applyFont="1" applyFill="1" applyBorder="1" applyAlignment="1">
      <alignment horizontal="center" vertical="center" wrapText="1"/>
    </xf>
    <xf numFmtId="0" fontId="51" fillId="3" borderId="16" xfId="0" applyFont="1" applyFill="1" applyBorder="1" applyAlignment="1">
      <alignment horizontal="center" vertical="center" wrapText="1"/>
    </xf>
    <xf numFmtId="0" fontId="51" fillId="3" borderId="76" xfId="0" applyFont="1" applyFill="1" applyBorder="1" applyAlignment="1">
      <alignment horizontal="center" vertical="center" wrapText="1"/>
    </xf>
    <xf numFmtId="0" fontId="51" fillId="3" borderId="25"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52" fillId="3" borderId="87" xfId="0" applyFont="1" applyFill="1" applyBorder="1" applyAlignment="1">
      <alignment horizontal="center" vertical="center" wrapText="1"/>
    </xf>
    <xf numFmtId="0" fontId="52" fillId="3" borderId="68" xfId="0" applyFont="1" applyFill="1" applyBorder="1" applyAlignment="1">
      <alignment horizontal="center" vertical="center" wrapText="1"/>
    </xf>
    <xf numFmtId="0" fontId="52" fillId="3" borderId="73" xfId="0" applyFont="1" applyFill="1" applyBorder="1" applyAlignment="1">
      <alignment horizontal="center" vertical="center" wrapText="1"/>
    </xf>
    <xf numFmtId="0" fontId="23" fillId="0" borderId="0" xfId="0" applyFont="1" applyAlignment="1">
      <alignment vertical="center"/>
    </xf>
    <xf numFmtId="0" fontId="66" fillId="4" borderId="25" xfId="0" applyFont="1" applyFill="1" applyBorder="1" applyAlignment="1">
      <alignment vertical="center"/>
    </xf>
    <xf numFmtId="0" fontId="66" fillId="4" borderId="26" xfId="0" applyFont="1" applyFill="1" applyBorder="1" applyAlignment="1">
      <alignment vertical="center"/>
    </xf>
    <xf numFmtId="0" fontId="37" fillId="4" borderId="27" xfId="0" applyFont="1" applyFill="1" applyBorder="1" applyAlignment="1">
      <alignment vertical="center"/>
    </xf>
    <xf numFmtId="0" fontId="2" fillId="2" borderId="0" xfId="0" applyFont="1" applyFill="1"/>
    <xf numFmtId="0" fontId="16" fillId="2" borderId="0" xfId="0" applyFont="1" applyFill="1" applyAlignment="1">
      <alignment horizontal="left" vertical="center" wrapText="1"/>
    </xf>
    <xf numFmtId="0" fontId="45" fillId="2" borderId="0" xfId="3" applyFont="1" applyFill="1" applyAlignment="1">
      <alignment horizontal="left" vertical="center" wrapText="1"/>
    </xf>
    <xf numFmtId="0" fontId="45" fillId="2" borderId="0" xfId="3" applyFont="1" applyFill="1" applyAlignment="1">
      <alignment vertical="center"/>
    </xf>
    <xf numFmtId="0" fontId="45" fillId="2" borderId="0" xfId="0" applyFont="1" applyFill="1" applyAlignment="1">
      <alignment horizontal="left" vertical="center" wrapText="1"/>
    </xf>
    <xf numFmtId="0" fontId="45" fillId="2" borderId="0" xfId="3" applyFont="1" applyFill="1" applyAlignment="1">
      <alignment vertical="center" wrapText="1"/>
    </xf>
    <xf numFmtId="166" fontId="33" fillId="2" borderId="88" xfId="1" applyNumberFormat="1" applyFont="1" applyFill="1" applyBorder="1" applyAlignment="1">
      <alignment vertical="center" wrapText="1"/>
    </xf>
    <xf numFmtId="166" fontId="33" fillId="2" borderId="35" xfId="1" applyNumberFormat="1" applyFont="1" applyFill="1" applyBorder="1" applyAlignment="1">
      <alignment vertical="center" wrapText="1"/>
    </xf>
    <xf numFmtId="166" fontId="33" fillId="2" borderId="89" xfId="1" applyNumberFormat="1" applyFont="1" applyFill="1" applyBorder="1" applyAlignment="1">
      <alignment vertical="center" wrapText="1"/>
    </xf>
    <xf numFmtId="166" fontId="33" fillId="2" borderId="36" xfId="1" applyNumberFormat="1" applyFont="1" applyFill="1" applyBorder="1" applyAlignment="1">
      <alignment vertical="center" wrapText="1"/>
    </xf>
    <xf numFmtId="0" fontId="33" fillId="2" borderId="89" xfId="0" applyFont="1" applyFill="1" applyBorder="1" applyAlignment="1">
      <alignment vertical="center" wrapText="1"/>
    </xf>
    <xf numFmtId="166" fontId="12" fillId="2" borderId="90" xfId="1" applyNumberFormat="1" applyFont="1" applyFill="1" applyBorder="1" applyAlignment="1">
      <alignment vertical="center" wrapText="1"/>
    </xf>
    <xf numFmtId="166" fontId="12" fillId="2" borderId="11" xfId="1" applyNumberFormat="1" applyFont="1" applyFill="1" applyBorder="1" applyAlignment="1">
      <alignment vertical="center" wrapText="1"/>
    </xf>
    <xf numFmtId="166" fontId="12" fillId="2" borderId="91" xfId="1" applyNumberFormat="1" applyFont="1" applyFill="1" applyBorder="1" applyAlignment="1">
      <alignment vertical="center" wrapText="1"/>
    </xf>
    <xf numFmtId="166" fontId="12" fillId="2" borderId="12" xfId="1" applyNumberFormat="1" applyFont="1" applyFill="1" applyBorder="1" applyAlignment="1">
      <alignment vertical="center" wrapText="1"/>
    </xf>
    <xf numFmtId="0" fontId="12" fillId="2" borderId="91" xfId="0" applyFont="1" applyFill="1" applyBorder="1" applyAlignment="1">
      <alignment vertical="center" wrapText="1"/>
    </xf>
    <xf numFmtId="166" fontId="12" fillId="2" borderId="92" xfId="1" applyNumberFormat="1" applyFont="1" applyFill="1" applyBorder="1" applyAlignment="1">
      <alignment vertical="center" wrapText="1"/>
    </xf>
    <xf numFmtId="166" fontId="12" fillId="2" borderId="93" xfId="1" applyNumberFormat="1" applyFont="1" applyFill="1" applyBorder="1" applyAlignment="1">
      <alignment vertical="center" wrapText="1"/>
    </xf>
    <xf numFmtId="0" fontId="12" fillId="2" borderId="93" xfId="0" applyFont="1" applyFill="1" applyBorder="1" applyAlignment="1">
      <alignment vertical="center" wrapText="1"/>
    </xf>
    <xf numFmtId="166" fontId="12" fillId="2" borderId="94" xfId="1" applyNumberFormat="1" applyFont="1" applyFill="1" applyBorder="1" applyAlignment="1">
      <alignment vertical="center" wrapText="1"/>
    </xf>
    <xf numFmtId="166" fontId="12" fillId="2" borderId="31" xfId="1" applyNumberFormat="1" applyFont="1" applyFill="1" applyBorder="1" applyAlignment="1">
      <alignment vertical="center" wrapText="1"/>
    </xf>
    <xf numFmtId="166" fontId="12" fillId="2" borderId="95" xfId="1" applyNumberFormat="1" applyFont="1" applyFill="1" applyBorder="1" applyAlignment="1">
      <alignment vertical="center" wrapText="1"/>
    </xf>
    <xf numFmtId="166" fontId="12" fillId="2" borderId="32" xfId="1" applyNumberFormat="1" applyFont="1" applyFill="1" applyBorder="1" applyAlignment="1">
      <alignment vertical="center" wrapText="1"/>
    </xf>
    <xf numFmtId="0" fontId="12" fillId="2" borderId="95" xfId="0" applyFont="1" applyFill="1" applyBorder="1" applyAlignment="1">
      <alignment vertical="center" wrapText="1"/>
    </xf>
    <xf numFmtId="0" fontId="17" fillId="3" borderId="96" xfId="0" applyFont="1" applyFill="1" applyBorder="1" applyAlignment="1">
      <alignment horizontal="left" vertical="center" wrapText="1"/>
    </xf>
    <xf numFmtId="0" fontId="17" fillId="3" borderId="97" xfId="0" applyFont="1" applyFill="1" applyBorder="1" applyAlignment="1">
      <alignment horizontal="left" vertical="center" wrapText="1"/>
    </xf>
    <xf numFmtId="0" fontId="17" fillId="3" borderId="98" xfId="0" applyFont="1" applyFill="1" applyBorder="1" applyAlignment="1">
      <alignment vertical="center" wrapText="1"/>
    </xf>
    <xf numFmtId="166" fontId="33" fillId="2" borderId="99" xfId="1" applyNumberFormat="1" applyFont="1" applyFill="1" applyBorder="1" applyAlignment="1">
      <alignment vertical="center" wrapText="1"/>
    </xf>
    <xf numFmtId="166" fontId="33" fillId="2" borderId="100" xfId="1" applyNumberFormat="1" applyFont="1" applyFill="1" applyBorder="1" applyAlignment="1">
      <alignment vertical="center" wrapText="1"/>
    </xf>
    <xf numFmtId="166" fontId="33" fillId="2" borderId="101" xfId="1" applyNumberFormat="1" applyFont="1" applyFill="1" applyBorder="1" applyAlignment="1">
      <alignment vertical="center" wrapText="1"/>
    </xf>
    <xf numFmtId="166" fontId="33" fillId="2" borderId="102" xfId="1" applyNumberFormat="1" applyFont="1" applyFill="1" applyBorder="1" applyAlignment="1">
      <alignment vertical="center" wrapText="1"/>
    </xf>
    <xf numFmtId="0" fontId="33" fillId="2" borderId="101" xfId="0" applyFont="1" applyFill="1" applyBorder="1" applyAlignment="1">
      <alignment vertical="center" wrapText="1"/>
    </xf>
    <xf numFmtId="0" fontId="16" fillId="3" borderId="96" xfId="0" applyFont="1" applyFill="1" applyBorder="1" applyAlignment="1">
      <alignment horizontal="left" vertical="center" wrapText="1"/>
    </xf>
    <xf numFmtId="0" fontId="16" fillId="3" borderId="97" xfId="0" applyFont="1" applyFill="1" applyBorder="1" applyAlignment="1">
      <alignment horizontal="left" vertical="center" wrapText="1"/>
    </xf>
    <xf numFmtId="0" fontId="17" fillId="3" borderId="98" xfId="0" applyFont="1" applyFill="1" applyBorder="1" applyAlignment="1">
      <alignment horizontal="left" vertical="center" wrapText="1"/>
    </xf>
    <xf numFmtId="0" fontId="17" fillId="3" borderId="103"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104" xfId="0" applyFont="1" applyFill="1" applyBorder="1" applyAlignment="1">
      <alignment horizontal="center" vertical="center" wrapText="1"/>
    </xf>
    <xf numFmtId="0" fontId="51" fillId="3" borderId="105" xfId="0" applyFont="1" applyFill="1" applyBorder="1" applyAlignment="1">
      <alignment vertical="center" wrapText="1"/>
    </xf>
    <xf numFmtId="0" fontId="2" fillId="3" borderId="105" xfId="0" applyFont="1" applyFill="1" applyBorder="1" applyAlignment="1">
      <alignment vertical="center" wrapText="1"/>
    </xf>
    <xf numFmtId="0" fontId="52" fillId="3" borderId="103" xfId="0" applyFont="1" applyFill="1" applyBorder="1" applyAlignment="1">
      <alignment horizontal="center" vertical="center" wrapText="1"/>
    </xf>
    <xf numFmtId="0" fontId="52" fillId="3" borderId="0" xfId="0" applyFont="1" applyFill="1" applyAlignment="1">
      <alignment horizontal="center" vertical="center" wrapText="1"/>
    </xf>
    <xf numFmtId="0" fontId="52" fillId="3" borderId="108" xfId="0" applyFont="1" applyFill="1" applyBorder="1" applyAlignment="1">
      <alignment horizontal="center" vertical="center" wrapText="1"/>
    </xf>
    <xf numFmtId="0" fontId="52" fillId="3" borderId="109" xfId="0" applyFont="1" applyFill="1" applyBorder="1" applyAlignment="1">
      <alignment horizontal="center" vertical="center" wrapText="1"/>
    </xf>
    <xf numFmtId="0" fontId="51" fillId="3" borderId="110" xfId="0" applyFont="1" applyFill="1" applyBorder="1" applyAlignment="1">
      <alignment vertical="center" wrapText="1"/>
    </xf>
    <xf numFmtId="0" fontId="69" fillId="0" borderId="0" xfId="4" applyFont="1" applyAlignment="1">
      <alignment vertical="center"/>
    </xf>
    <xf numFmtId="0" fontId="12" fillId="0" borderId="0" xfId="0" applyFont="1" applyAlignment="1">
      <alignment vertical="center"/>
    </xf>
    <xf numFmtId="0" fontId="33" fillId="0" borderId="0" xfId="0" applyFont="1" applyAlignment="1">
      <alignment horizontal="justify" vertical="center"/>
    </xf>
    <xf numFmtId="0" fontId="33" fillId="0" borderId="0" xfId="0" applyFont="1" applyAlignment="1">
      <alignment horizontal="left" vertical="center" indent="1"/>
    </xf>
    <xf numFmtId="0" fontId="33" fillId="0" borderId="0" xfId="0" applyFont="1" applyAlignment="1">
      <alignment vertical="center"/>
    </xf>
    <xf numFmtId="0" fontId="12" fillId="0" borderId="0" xfId="0" applyFont="1" applyAlignment="1">
      <alignment horizontal="left" indent="2"/>
    </xf>
    <xf numFmtId="0" fontId="12" fillId="2" borderId="0" xfId="0" applyFont="1" applyFill="1" applyAlignment="1">
      <alignment horizontal="left" indent="2"/>
    </xf>
    <xf numFmtId="0" fontId="16" fillId="2" borderId="0" xfId="3" applyFont="1" applyFill="1" applyAlignment="1">
      <alignment vertical="center" wrapText="1"/>
    </xf>
    <xf numFmtId="0" fontId="45" fillId="2" borderId="0" xfId="3" applyFont="1" applyFill="1" applyAlignment="1">
      <alignment horizontal="left" vertical="top" wrapText="1"/>
    </xf>
    <xf numFmtId="166" fontId="33" fillId="2" borderId="1" xfId="1" applyNumberFormat="1" applyFont="1" applyFill="1" applyBorder="1" applyAlignment="1">
      <alignment vertical="center" wrapText="1"/>
    </xf>
    <xf numFmtId="166" fontId="33" fillId="2" borderId="2" xfId="1" applyNumberFormat="1" applyFont="1" applyFill="1" applyBorder="1" applyAlignment="1">
      <alignment vertical="center" wrapText="1"/>
    </xf>
    <xf numFmtId="166" fontId="33" fillId="2" borderId="114" xfId="1" applyNumberFormat="1" applyFont="1" applyFill="1" applyBorder="1" applyAlignment="1">
      <alignment vertical="center" wrapText="1"/>
    </xf>
    <xf numFmtId="166" fontId="33" fillId="2" borderId="3" xfId="1" applyNumberFormat="1" applyFont="1" applyFill="1" applyBorder="1" applyAlignment="1">
      <alignment vertical="center" wrapText="1"/>
    </xf>
    <xf numFmtId="0" fontId="33" fillId="2" borderId="1" xfId="0" applyFont="1" applyFill="1" applyBorder="1" applyAlignment="1">
      <alignment vertical="center" wrapText="1"/>
    </xf>
    <xf numFmtId="0" fontId="33" fillId="2" borderId="3" xfId="0" applyFont="1" applyFill="1" applyBorder="1" applyAlignment="1">
      <alignment horizontal="center" vertical="center" wrapText="1"/>
    </xf>
    <xf numFmtId="166" fontId="12" fillId="2" borderId="52" xfId="1" applyNumberFormat="1" applyFont="1" applyFill="1" applyBorder="1" applyAlignment="1">
      <alignment vertical="center" wrapText="1"/>
    </xf>
    <xf numFmtId="166" fontId="16" fillId="0" borderId="52" xfId="1" applyNumberFormat="1" applyFont="1" applyFill="1" applyBorder="1" applyAlignment="1">
      <alignment vertical="center" wrapText="1"/>
    </xf>
    <xf numFmtId="166" fontId="16" fillId="0" borderId="6" xfId="1" applyNumberFormat="1" applyFont="1" applyFill="1" applyBorder="1" applyAlignment="1">
      <alignment vertical="center" wrapText="1"/>
    </xf>
    <xf numFmtId="0" fontId="16" fillId="0" borderId="4" xfId="0" applyFont="1" applyBorder="1" applyAlignment="1">
      <alignment vertical="center" wrapText="1"/>
    </xf>
    <xf numFmtId="166" fontId="33" fillId="2" borderId="30" xfId="1" applyNumberFormat="1" applyFont="1" applyFill="1" applyBorder="1" applyAlignment="1">
      <alignment vertical="center" wrapText="1"/>
    </xf>
    <xf numFmtId="166" fontId="33" fillId="2" borderId="31" xfId="1" applyNumberFormat="1" applyFont="1" applyFill="1" applyBorder="1" applyAlignment="1">
      <alignment vertical="center" wrapText="1"/>
    </xf>
    <xf numFmtId="166" fontId="33" fillId="2" borderId="56" xfId="1" applyNumberFormat="1" applyFont="1" applyFill="1" applyBorder="1" applyAlignment="1">
      <alignment vertical="center" wrapText="1"/>
    </xf>
    <xf numFmtId="166" fontId="33" fillId="2" borderId="32" xfId="1" applyNumberFormat="1" applyFont="1" applyFill="1" applyBorder="1" applyAlignment="1">
      <alignment vertical="center" wrapText="1"/>
    </xf>
    <xf numFmtId="0" fontId="33" fillId="2" borderId="30" xfId="0" applyFont="1" applyFill="1" applyBorder="1" applyAlignment="1">
      <alignment vertical="center" wrapText="1"/>
    </xf>
    <xf numFmtId="0" fontId="33" fillId="2" borderId="32" xfId="0" applyFont="1" applyFill="1" applyBorder="1" applyAlignment="1">
      <alignment horizontal="center" vertical="center" wrapText="1"/>
    </xf>
    <xf numFmtId="0" fontId="51" fillId="3" borderId="10" xfId="0" applyFont="1" applyFill="1" applyBorder="1" applyAlignment="1">
      <alignment vertical="center" wrapText="1"/>
    </xf>
    <xf numFmtId="0" fontId="51" fillId="3" borderId="12" xfId="0" applyFont="1" applyFill="1" applyBorder="1" applyAlignment="1">
      <alignment vertical="center" wrapText="1"/>
    </xf>
    <xf numFmtId="0" fontId="51" fillId="3" borderId="4" xfId="0" applyFont="1" applyFill="1" applyBorder="1" applyAlignment="1">
      <alignment vertical="center" wrapText="1"/>
    </xf>
    <xf numFmtId="0" fontId="51" fillId="3" borderId="6" xfId="0" applyFont="1" applyFill="1" applyBorder="1" applyAlignment="1">
      <alignment vertical="center" wrapText="1"/>
    </xf>
    <xf numFmtId="0" fontId="2" fillId="3" borderId="6" xfId="0" applyFont="1" applyFill="1" applyBorder="1" applyAlignment="1">
      <alignment vertical="center"/>
    </xf>
    <xf numFmtId="0" fontId="52" fillId="3" borderId="116" xfId="0" applyFont="1" applyFill="1" applyBorder="1" applyAlignment="1">
      <alignment horizontal="center" vertical="center" wrapText="1"/>
    </xf>
    <xf numFmtId="0" fontId="52" fillId="3" borderId="117" xfId="0" applyFont="1" applyFill="1" applyBorder="1" applyAlignment="1">
      <alignment horizontal="center" vertical="center" wrapText="1"/>
    </xf>
    <xf numFmtId="0" fontId="52" fillId="3" borderId="118" xfId="0" applyFont="1" applyFill="1" applyBorder="1" applyAlignment="1">
      <alignment horizontal="center" vertical="center" wrapText="1"/>
    </xf>
    <xf numFmtId="0" fontId="51" fillId="3" borderId="7" xfId="0" applyFont="1" applyFill="1" applyBorder="1" applyAlignment="1">
      <alignment vertical="center" wrapText="1"/>
    </xf>
    <xf numFmtId="0" fontId="51" fillId="3" borderId="9" xfId="0" applyFont="1" applyFill="1" applyBorder="1" applyAlignment="1">
      <alignment vertical="center" wrapText="1"/>
    </xf>
    <xf numFmtId="0" fontId="37" fillId="4" borderId="116" xfId="0" applyFont="1" applyFill="1" applyBorder="1" applyAlignment="1">
      <alignment vertical="center" wrapText="1"/>
    </xf>
    <xf numFmtId="0" fontId="37" fillId="4" borderId="117" xfId="0" applyFont="1" applyFill="1" applyBorder="1" applyAlignment="1">
      <alignment vertical="center" wrapText="1"/>
    </xf>
    <xf numFmtId="0" fontId="37" fillId="4" borderId="117" xfId="0" applyFont="1" applyFill="1" applyBorder="1" applyAlignment="1">
      <alignment vertical="center"/>
    </xf>
    <xf numFmtId="0" fontId="37" fillId="4" borderId="118" xfId="0" applyFont="1" applyFill="1" applyBorder="1" applyAlignment="1">
      <alignment vertical="center"/>
    </xf>
    <xf numFmtId="0" fontId="45" fillId="2" borderId="0" xfId="13" quotePrefix="1" applyFont="1" applyFill="1" applyAlignment="1">
      <alignment horizontal="center" vertical="top"/>
    </xf>
    <xf numFmtId="37" fontId="71" fillId="0" borderId="0" xfId="13" applyNumberFormat="1" applyFont="1" applyAlignment="1">
      <alignment vertical="top"/>
    </xf>
    <xf numFmtId="166" fontId="71" fillId="0" borderId="0" xfId="14" applyNumberFormat="1" applyFont="1" applyFill="1" applyBorder="1" applyAlignment="1">
      <alignment horizontal="center" vertical="top"/>
    </xf>
    <xf numFmtId="0" fontId="71" fillId="0" borderId="0" xfId="13" applyFont="1" applyAlignment="1">
      <alignment vertical="top"/>
    </xf>
    <xf numFmtId="0" fontId="71" fillId="2" borderId="0" xfId="13" applyFont="1" applyFill="1" applyAlignment="1">
      <alignment vertical="top"/>
    </xf>
    <xf numFmtId="0" fontId="12" fillId="0" borderId="1" xfId="0" applyFont="1" applyBorder="1" applyAlignment="1">
      <alignment vertical="center" wrapText="1"/>
    </xf>
    <xf numFmtId="166" fontId="12" fillId="0" borderId="119" xfId="1" applyNumberFormat="1" applyFont="1" applyFill="1" applyBorder="1" applyAlignment="1">
      <alignment vertical="center" wrapText="1"/>
    </xf>
    <xf numFmtId="166" fontId="12" fillId="0" borderId="2" xfId="1" applyNumberFormat="1" applyFont="1" applyFill="1" applyBorder="1" applyAlignment="1">
      <alignment vertical="center" wrapText="1"/>
    </xf>
    <xf numFmtId="166" fontId="12" fillId="0" borderId="3" xfId="1" applyNumberFormat="1" applyFont="1" applyFill="1" applyBorder="1" applyAlignment="1">
      <alignment vertical="center" wrapText="1"/>
    </xf>
    <xf numFmtId="166" fontId="12" fillId="0" borderId="28" xfId="1" applyNumberFormat="1" applyFont="1" applyFill="1" applyBorder="1" applyAlignment="1">
      <alignment vertical="center" wrapText="1"/>
    </xf>
    <xf numFmtId="0" fontId="70" fillId="0" borderId="2" xfId="0" applyFont="1" applyBorder="1" applyAlignment="1">
      <alignment vertical="center" wrapText="1"/>
    </xf>
    <xf numFmtId="0" fontId="12" fillId="0" borderId="3" xfId="0" applyFont="1" applyBorder="1" applyAlignment="1">
      <alignment horizontal="center" vertical="center" wrapText="1"/>
    </xf>
    <xf numFmtId="0" fontId="12" fillId="0" borderId="4" xfId="0" applyFont="1" applyBorder="1" applyAlignment="1">
      <alignment vertical="center" wrapText="1"/>
    </xf>
    <xf numFmtId="9" fontId="12" fillId="0" borderId="49" xfId="2" applyFont="1" applyFill="1" applyBorder="1" applyAlignment="1">
      <alignment vertical="center" wrapText="1"/>
    </xf>
    <xf numFmtId="9" fontId="12" fillId="0" borderId="5" xfId="2" applyFont="1" applyFill="1" applyBorder="1" applyAlignment="1">
      <alignment vertical="center" wrapText="1"/>
    </xf>
    <xf numFmtId="9" fontId="12" fillId="0" borderId="6" xfId="2" applyFont="1" applyFill="1" applyBorder="1" applyAlignment="1">
      <alignment vertical="center" wrapText="1"/>
    </xf>
    <xf numFmtId="9" fontId="12" fillId="0" borderId="29" xfId="2" applyFont="1" applyFill="1" applyBorder="1" applyAlignment="1">
      <alignment vertical="center" wrapText="1"/>
    </xf>
    <xf numFmtId="0" fontId="70" fillId="0" borderId="5" xfId="0" applyFont="1" applyBorder="1" applyAlignment="1">
      <alignment vertical="center" wrapText="1"/>
    </xf>
    <xf numFmtId="0" fontId="12" fillId="0" borderId="6" xfId="0" applyFont="1" applyBorder="1" applyAlignment="1">
      <alignment horizontal="center" vertical="center" wrapText="1"/>
    </xf>
    <xf numFmtId="166" fontId="12" fillId="0" borderId="49" xfId="1" applyNumberFormat="1" applyFont="1" applyFill="1" applyBorder="1" applyAlignment="1">
      <alignment vertical="center" wrapText="1"/>
    </xf>
    <xf numFmtId="166" fontId="12" fillId="0" borderId="5" xfId="1" applyNumberFormat="1" applyFont="1" applyFill="1" applyBorder="1" applyAlignment="1">
      <alignment vertical="center" wrapText="1"/>
    </xf>
    <xf numFmtId="166" fontId="12" fillId="0" borderId="6" xfId="1" applyNumberFormat="1" applyFont="1" applyFill="1" applyBorder="1" applyAlignment="1">
      <alignment vertical="center" wrapText="1"/>
    </xf>
    <xf numFmtId="166" fontId="12" fillId="0" borderId="29" xfId="1" applyNumberFormat="1" applyFont="1" applyFill="1" applyBorder="1" applyAlignment="1">
      <alignment vertical="center" wrapText="1"/>
    </xf>
    <xf numFmtId="43" fontId="12" fillId="0" borderId="6" xfId="1" applyFont="1" applyFill="1" applyBorder="1" applyAlignment="1">
      <alignment vertical="center" wrapText="1"/>
    </xf>
    <xf numFmtId="43" fontId="12" fillId="0" borderId="29" xfId="1" applyFont="1" applyFill="1" applyBorder="1" applyAlignment="1">
      <alignment vertical="center" wrapText="1"/>
    </xf>
    <xf numFmtId="0" fontId="33" fillId="3" borderId="4" xfId="0" applyFont="1" applyFill="1" applyBorder="1" applyAlignment="1">
      <alignment vertical="center" wrapText="1"/>
    </xf>
    <xf numFmtId="0" fontId="33" fillId="3" borderId="49" xfId="0" applyFont="1" applyFill="1" applyBorder="1" applyAlignment="1">
      <alignment vertical="center" wrapText="1"/>
    </xf>
    <xf numFmtId="0" fontId="33" fillId="3" borderId="5" xfId="0" applyFont="1" applyFill="1" applyBorder="1" applyAlignment="1">
      <alignment vertical="center" wrapText="1"/>
    </xf>
    <xf numFmtId="0" fontId="33" fillId="3" borderId="6" xfId="0" applyFont="1" applyFill="1" applyBorder="1" applyAlignment="1">
      <alignment vertical="center" wrapText="1"/>
    </xf>
    <xf numFmtId="0" fontId="33" fillId="3" borderId="29" xfId="0" applyFont="1" applyFill="1" applyBorder="1" applyAlignment="1">
      <alignment vertical="top"/>
    </xf>
    <xf numFmtId="0" fontId="33" fillId="3" borderId="5" xfId="0" applyFont="1" applyFill="1" applyBorder="1" applyAlignment="1">
      <alignment vertical="top"/>
    </xf>
    <xf numFmtId="0" fontId="33" fillId="3" borderId="6" xfId="0" applyFont="1" applyFill="1" applyBorder="1" applyAlignment="1">
      <alignment vertical="top"/>
    </xf>
    <xf numFmtId="0" fontId="12" fillId="0" borderId="5" xfId="0" applyFont="1" applyBorder="1" applyAlignment="1">
      <alignment vertical="center" wrapText="1"/>
    </xf>
    <xf numFmtId="0" fontId="33" fillId="3" borderId="29" xfId="0" applyFont="1" applyFill="1" applyBorder="1" applyAlignment="1">
      <alignment vertical="center" wrapText="1"/>
    </xf>
    <xf numFmtId="167" fontId="12" fillId="0" borderId="49" xfId="2" applyNumberFormat="1" applyFont="1" applyFill="1" applyBorder="1" applyAlignment="1">
      <alignment vertical="center" wrapText="1"/>
    </xf>
    <xf numFmtId="167" fontId="12" fillId="0" borderId="5" xfId="2" applyNumberFormat="1" applyFont="1" applyFill="1" applyBorder="1" applyAlignment="1">
      <alignment vertical="center" wrapText="1"/>
    </xf>
    <xf numFmtId="167" fontId="12" fillId="0" borderId="6" xfId="2" applyNumberFormat="1" applyFont="1" applyFill="1" applyBorder="1" applyAlignment="1">
      <alignment vertical="center" wrapText="1"/>
    </xf>
    <xf numFmtId="167" fontId="12" fillId="0" borderId="29" xfId="2" applyNumberFormat="1" applyFont="1" applyFill="1" applyBorder="1" applyAlignment="1">
      <alignment vertical="center" wrapText="1"/>
    </xf>
    <xf numFmtId="0" fontId="12" fillId="0" borderId="5" xfId="0" applyFont="1" applyBorder="1" applyAlignment="1">
      <alignment horizontal="left" vertical="center" wrapText="1" indent="1"/>
    </xf>
    <xf numFmtId="0" fontId="33" fillId="3" borderId="49"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33" fillId="3" borderId="6" xfId="0" applyFont="1" applyFill="1" applyBorder="1" applyAlignment="1">
      <alignment horizontal="left" vertical="center" wrapText="1"/>
    </xf>
    <xf numFmtId="0" fontId="33" fillId="0" borderId="5" xfId="0" applyFont="1" applyBorder="1" applyAlignment="1">
      <alignment vertical="center" wrapText="1"/>
    </xf>
    <xf numFmtId="0" fontId="12" fillId="0" borderId="5" xfId="0" applyFont="1" applyBorder="1"/>
    <xf numFmtId="0" fontId="12" fillId="0" borderId="5" xfId="0" applyFont="1" applyBorder="1" applyAlignment="1">
      <alignment wrapText="1"/>
    </xf>
    <xf numFmtId="167" fontId="12" fillId="0" borderId="49" xfId="2" applyNumberFormat="1" applyFont="1" applyFill="1" applyBorder="1" applyAlignment="1">
      <alignment horizontal="right" vertical="center" wrapText="1"/>
    </xf>
    <xf numFmtId="167" fontId="12" fillId="0" borderId="5" xfId="2" applyNumberFormat="1" applyFont="1" applyFill="1" applyBorder="1" applyAlignment="1">
      <alignment horizontal="right" vertical="center" wrapText="1"/>
    </xf>
    <xf numFmtId="0" fontId="33" fillId="2" borderId="5" xfId="0" applyFont="1" applyFill="1" applyBorder="1" applyAlignment="1">
      <alignment vertical="center" wrapText="1"/>
    </xf>
    <xf numFmtId="0" fontId="70" fillId="0" borderId="4" xfId="0" applyFont="1" applyBorder="1" applyAlignment="1">
      <alignment vertical="center" wrapText="1"/>
    </xf>
    <xf numFmtId="3" fontId="74" fillId="0" borderId="4" xfId="11" applyNumberFormat="1" applyFont="1" applyBorder="1" applyAlignment="1">
      <alignment horizontal="center" vertical="center"/>
    </xf>
    <xf numFmtId="0" fontId="70" fillId="0" borderId="4" xfId="0" applyFont="1" applyBorder="1" applyAlignment="1">
      <alignment horizontal="center" vertical="center" wrapText="1"/>
    </xf>
    <xf numFmtId="0" fontId="70" fillId="0" borderId="5" xfId="0" applyFont="1" applyBorder="1" applyAlignment="1">
      <alignment horizontal="left" vertical="center" wrapText="1" indent="2"/>
    </xf>
    <xf numFmtId="0" fontId="70" fillId="0" borderId="6" xfId="0" applyFont="1" applyBorder="1" applyAlignment="1">
      <alignment horizontal="center" vertical="center" wrapText="1"/>
    </xf>
    <xf numFmtId="0" fontId="12" fillId="0" borderId="5" xfId="0" applyFont="1" applyBorder="1" applyAlignment="1">
      <alignment vertical="top" wrapText="1"/>
    </xf>
    <xf numFmtId="0" fontId="12" fillId="0" borderId="6" xfId="0" applyFont="1" applyBorder="1" applyAlignment="1">
      <alignment horizontal="center" vertical="center"/>
    </xf>
    <xf numFmtId="0" fontId="12" fillId="0" borderId="5" xfId="0" applyFont="1" applyBorder="1" applyAlignment="1">
      <alignment horizontal="left" vertical="center" wrapText="1" indent="2"/>
    </xf>
    <xf numFmtId="3" fontId="46" fillId="0" borderId="4" xfId="11" applyNumberFormat="1" applyFont="1" applyBorder="1" applyAlignment="1">
      <alignment horizontal="center" vertical="center"/>
    </xf>
    <xf numFmtId="3" fontId="74" fillId="3" borderId="4" xfId="11" applyNumberFormat="1" applyFont="1" applyFill="1" applyBorder="1" applyAlignment="1">
      <alignment horizontal="center" vertical="center"/>
    </xf>
    <xf numFmtId="166" fontId="12" fillId="3" borderId="49" xfId="1" applyNumberFormat="1" applyFont="1" applyFill="1" applyBorder="1" applyAlignment="1">
      <alignment vertical="center" wrapText="1"/>
    </xf>
    <xf numFmtId="166" fontId="12" fillId="3" borderId="5" xfId="1" applyNumberFormat="1" applyFont="1" applyFill="1" applyBorder="1" applyAlignment="1">
      <alignment vertical="center" wrapText="1"/>
    </xf>
    <xf numFmtId="166" fontId="12" fillId="3" borderId="6" xfId="1" applyNumberFormat="1" applyFont="1" applyFill="1" applyBorder="1" applyAlignment="1">
      <alignment vertical="center" wrapText="1"/>
    </xf>
    <xf numFmtId="166" fontId="12" fillId="3" borderId="29" xfId="1" applyNumberFormat="1" applyFont="1" applyFill="1" applyBorder="1" applyAlignment="1">
      <alignment vertical="center" wrapText="1"/>
    </xf>
    <xf numFmtId="3" fontId="74" fillId="2" borderId="4" xfId="11" applyNumberFormat="1" applyFont="1" applyFill="1" applyBorder="1" applyAlignment="1">
      <alignment horizontal="center" vertical="center"/>
    </xf>
    <xf numFmtId="0" fontId="70" fillId="2" borderId="4" xfId="0" applyFont="1" applyFill="1" applyBorder="1" applyAlignment="1">
      <alignment horizontal="center" vertical="center" wrapText="1"/>
    </xf>
    <xf numFmtId="0" fontId="12" fillId="2" borderId="5" xfId="0" applyFont="1" applyFill="1" applyBorder="1" applyAlignment="1">
      <alignment vertical="center" wrapText="1"/>
    </xf>
    <xf numFmtId="37" fontId="12" fillId="0" borderId="49" xfId="0" applyNumberFormat="1" applyFont="1" applyBorder="1" applyAlignment="1">
      <alignment vertical="center" wrapText="1"/>
    </xf>
    <xf numFmtId="37" fontId="12" fillId="0" borderId="5" xfId="0" applyNumberFormat="1" applyFont="1" applyBorder="1" applyAlignment="1">
      <alignment vertical="center" wrapText="1"/>
    </xf>
    <xf numFmtId="37" fontId="12" fillId="0" borderId="6" xfId="0" applyNumberFormat="1" applyFont="1" applyBorder="1" applyAlignment="1">
      <alignment vertical="center" wrapText="1"/>
    </xf>
    <xf numFmtId="37" fontId="12" fillId="0" borderId="29" xfId="0" applyNumberFormat="1" applyFont="1" applyBorder="1" applyAlignment="1">
      <alignment vertical="center" wrapText="1"/>
    </xf>
    <xf numFmtId="166" fontId="0" fillId="2" borderId="0" xfId="1" applyNumberFormat="1" applyFont="1" applyFill="1" applyBorder="1" applyAlignment="1">
      <alignment vertical="center" wrapText="1"/>
    </xf>
    <xf numFmtId="0" fontId="17" fillId="3" borderId="7" xfId="0" applyFont="1" applyFill="1" applyBorder="1" applyAlignment="1">
      <alignment vertical="center" wrapText="1"/>
    </xf>
    <xf numFmtId="0" fontId="17" fillId="3" borderId="120" xfId="0" applyFont="1" applyFill="1" applyBorder="1" applyAlignment="1">
      <alignment vertical="center" wrapText="1"/>
    </xf>
    <xf numFmtId="0" fontId="17" fillId="3" borderId="8" xfId="0" applyFont="1" applyFill="1" applyBorder="1" applyAlignment="1">
      <alignment vertical="center" wrapText="1"/>
    </xf>
    <xf numFmtId="0" fontId="17" fillId="3" borderId="9" xfId="0" applyFont="1" applyFill="1" applyBorder="1" applyAlignment="1">
      <alignment vertical="center" wrapText="1"/>
    </xf>
    <xf numFmtId="0" fontId="17" fillId="3" borderId="121" xfId="0" applyFont="1" applyFill="1" applyBorder="1" applyAlignment="1">
      <alignment vertical="center" wrapText="1"/>
    </xf>
    <xf numFmtId="0" fontId="18" fillId="3" borderId="83"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76" xfId="0" applyFont="1" applyFill="1" applyBorder="1" applyAlignment="1">
      <alignment horizontal="center" vertical="center" wrapText="1"/>
    </xf>
    <xf numFmtId="0" fontId="18" fillId="3" borderId="75" xfId="0" applyFont="1" applyFill="1" applyBorder="1" applyAlignment="1">
      <alignment horizontal="center" vertical="center" wrapText="1"/>
    </xf>
    <xf numFmtId="0" fontId="79" fillId="3" borderId="23" xfId="0" applyFont="1" applyFill="1" applyBorder="1" applyAlignment="1">
      <alignment horizontal="center" vertical="center" wrapText="1"/>
    </xf>
    <xf numFmtId="0" fontId="79" fillId="3" borderId="0" xfId="0" applyFont="1" applyFill="1" applyAlignment="1">
      <alignment horizontal="center" vertical="center" wrapText="1"/>
    </xf>
    <xf numFmtId="0" fontId="66" fillId="4" borderId="38" xfId="0" applyFont="1" applyFill="1" applyBorder="1" applyAlignment="1">
      <alignment vertical="center"/>
    </xf>
    <xf numFmtId="0" fontId="66" fillId="4" borderId="39" xfId="0" applyFont="1" applyFill="1" applyBorder="1" applyAlignment="1">
      <alignment vertical="center"/>
    </xf>
    <xf numFmtId="0" fontId="37" fillId="4" borderId="122" xfId="0" applyFont="1" applyFill="1" applyBorder="1" applyAlignment="1">
      <alignment vertical="center"/>
    </xf>
    <xf numFmtId="0" fontId="76" fillId="2" borderId="0" xfId="0" applyFont="1" applyFill="1" applyAlignment="1">
      <alignment horizontal="justify" vertical="center"/>
    </xf>
    <xf numFmtId="0" fontId="76" fillId="2" borderId="0" xfId="0" applyFont="1" applyFill="1" applyAlignment="1">
      <alignment horizontal="left" vertical="center" indent="4"/>
    </xf>
    <xf numFmtId="0" fontId="81" fillId="2" borderId="0" xfId="0" applyFont="1" applyFill="1" applyAlignment="1">
      <alignment horizontal="justify" vertical="center"/>
    </xf>
    <xf numFmtId="0" fontId="82" fillId="2" borderId="0" xfId="0" applyFont="1" applyFill="1" applyAlignment="1">
      <alignment horizontal="justify" vertical="center"/>
    </xf>
    <xf numFmtId="0" fontId="83" fillId="2" borderId="0" xfId="0" applyFont="1" applyFill="1" applyAlignment="1">
      <alignment vertical="center"/>
    </xf>
    <xf numFmtId="0" fontId="0" fillId="2" borderId="0" xfId="0" applyFill="1" applyAlignment="1">
      <alignment horizontal="left" indent="2"/>
    </xf>
    <xf numFmtId="166" fontId="0" fillId="2" borderId="0" xfId="0" applyNumberFormat="1" applyFill="1"/>
    <xf numFmtId="0" fontId="84" fillId="2" borderId="0" xfId="15" applyFont="1" applyFill="1" applyAlignment="1">
      <alignment vertical="center" wrapText="1"/>
    </xf>
    <xf numFmtId="0" fontId="84" fillId="2" borderId="0" xfId="15" applyFont="1" applyFill="1" applyAlignment="1">
      <alignment vertical="center"/>
    </xf>
    <xf numFmtId="0" fontId="33" fillId="2" borderId="123" xfId="0" applyFont="1" applyFill="1" applyBorder="1" applyAlignment="1">
      <alignment vertical="center" wrapText="1"/>
    </xf>
    <xf numFmtId="166" fontId="33" fillId="2" borderId="39" xfId="1" applyNumberFormat="1" applyFont="1" applyFill="1" applyBorder="1" applyAlignment="1">
      <alignment vertical="center" wrapText="1"/>
    </xf>
    <xf numFmtId="0" fontId="33" fillId="2" borderId="122" xfId="0" applyFont="1" applyFill="1" applyBorder="1" applyAlignment="1">
      <alignment vertical="center" wrapText="1"/>
    </xf>
    <xf numFmtId="0" fontId="12" fillId="2" borderId="49" xfId="0" applyFont="1" applyFill="1" applyBorder="1" applyAlignment="1">
      <alignment horizontal="center" vertical="center" wrapText="1"/>
    </xf>
    <xf numFmtId="0" fontId="12" fillId="2" borderId="52" xfId="0" applyFont="1" applyFill="1" applyBorder="1" applyAlignment="1">
      <alignment horizontal="left" vertical="center" wrapText="1"/>
    </xf>
    <xf numFmtId="0" fontId="70" fillId="3" borderId="49" xfId="0" applyFont="1" applyFill="1" applyBorder="1" applyAlignment="1">
      <alignment horizontal="center" vertical="center" wrapText="1"/>
    </xf>
    <xf numFmtId="166" fontId="70" fillId="3" borderId="5" xfId="1" applyNumberFormat="1" applyFont="1" applyFill="1" applyBorder="1" applyAlignment="1">
      <alignment vertical="center" wrapText="1"/>
    </xf>
    <xf numFmtId="0" fontId="46" fillId="3" borderId="52" xfId="15" quotePrefix="1" applyFont="1" applyFill="1" applyBorder="1" applyAlignment="1" applyProtection="1">
      <alignment horizontal="left" vertical="center" indent="3"/>
      <protection locked="0"/>
    </xf>
    <xf numFmtId="0" fontId="16" fillId="2" borderId="52" xfId="15" applyFont="1" applyFill="1" applyBorder="1" applyAlignment="1"/>
    <xf numFmtId="166" fontId="70" fillId="3" borderId="5" xfId="0" applyNumberFormat="1" applyFont="1" applyFill="1" applyBorder="1" applyAlignment="1">
      <alignment vertical="center" wrapText="1"/>
    </xf>
    <xf numFmtId="0" fontId="70" fillId="3" borderId="52" xfId="0" quotePrefix="1" applyFont="1" applyFill="1" applyBorder="1" applyAlignment="1">
      <alignment horizontal="left" vertical="center" wrapText="1" indent="3"/>
    </xf>
    <xf numFmtId="0" fontId="46" fillId="3" borderId="52" xfId="15" quotePrefix="1" applyFont="1" applyFill="1" applyBorder="1" applyAlignment="1" applyProtection="1">
      <alignment horizontal="left" vertical="center" indent="5"/>
      <protection locked="0"/>
    </xf>
    <xf numFmtId="0" fontId="70" fillId="2" borderId="49" xfId="0" applyFont="1" applyFill="1" applyBorder="1" applyAlignment="1">
      <alignment horizontal="center" vertical="center" wrapText="1"/>
    </xf>
    <xf numFmtId="0" fontId="12" fillId="2" borderId="49" xfId="0" applyFont="1" applyFill="1" applyBorder="1" applyAlignment="1">
      <alignment vertical="center" wrapText="1"/>
    </xf>
    <xf numFmtId="166" fontId="12" fillId="2" borderId="5" xfId="0" applyNumberFormat="1" applyFont="1" applyFill="1" applyBorder="1" applyAlignment="1">
      <alignment vertical="center" wrapText="1"/>
    </xf>
    <xf numFmtId="0" fontId="33" fillId="2" borderId="124" xfId="0" applyFont="1" applyFill="1" applyBorder="1" applyAlignment="1">
      <alignment vertical="center" wrapText="1"/>
    </xf>
    <xf numFmtId="166" fontId="33" fillId="2" borderId="117" xfId="1" applyNumberFormat="1" applyFont="1" applyFill="1" applyBorder="1" applyAlignment="1">
      <alignment vertical="center" wrapText="1"/>
    </xf>
    <xf numFmtId="0" fontId="33" fillId="2" borderId="125" xfId="0" applyFont="1" applyFill="1" applyBorder="1" applyAlignment="1">
      <alignment vertical="center" wrapText="1"/>
    </xf>
    <xf numFmtId="0" fontId="12" fillId="2" borderId="45" xfId="0" applyFont="1" applyFill="1" applyBorder="1" applyAlignment="1">
      <alignment horizontal="center" vertical="center" wrapText="1"/>
    </xf>
    <xf numFmtId="166" fontId="12" fillId="2" borderId="18" xfId="1" applyNumberFormat="1" applyFont="1" applyFill="1" applyBorder="1" applyAlignment="1">
      <alignment vertical="center" wrapText="1"/>
    </xf>
    <xf numFmtId="0" fontId="12" fillId="2" borderId="48" xfId="0" applyFont="1" applyFill="1" applyBorder="1" applyAlignment="1">
      <alignment horizontal="left" vertical="center" wrapText="1"/>
    </xf>
    <xf numFmtId="0" fontId="46" fillId="3" borderId="52" xfId="15" quotePrefix="1" applyFont="1" applyFill="1" applyBorder="1" applyAlignment="1" applyProtection="1">
      <alignment horizontal="left" vertical="center" wrapText="1" indent="6"/>
      <protection locked="0"/>
    </xf>
    <xf numFmtId="0" fontId="46" fillId="3" borderId="52" xfId="15" quotePrefix="1" applyFont="1" applyFill="1" applyBorder="1" applyAlignment="1" applyProtection="1">
      <alignment horizontal="left" vertical="center" wrapText="1" indent="4"/>
      <protection locked="0"/>
    </xf>
    <xf numFmtId="0" fontId="12" fillId="2" borderId="52" xfId="0" applyFont="1" applyFill="1" applyBorder="1" applyAlignment="1">
      <alignment horizontal="left" vertical="center" wrapText="1" indent="1"/>
    </xf>
    <xf numFmtId="0" fontId="70" fillId="3" borderId="53" xfId="0" applyFont="1" applyFill="1" applyBorder="1" applyAlignment="1">
      <alignment vertical="center"/>
    </xf>
    <xf numFmtId="0" fontId="70" fillId="3" borderId="45" xfId="0" applyFont="1" applyFill="1" applyBorder="1" applyAlignment="1">
      <alignment horizontal="center" vertical="center"/>
    </xf>
    <xf numFmtId="0" fontId="46" fillId="3" borderId="52" xfId="15" quotePrefix="1" applyFont="1" applyFill="1" applyBorder="1" applyAlignment="1" applyProtection="1">
      <alignment horizontal="left" vertical="center" indent="4"/>
      <protection locked="0"/>
    </xf>
    <xf numFmtId="0" fontId="70" fillId="3" borderId="49" xfId="0" applyFont="1" applyFill="1" applyBorder="1" applyAlignment="1">
      <alignment vertical="center" wrapText="1"/>
    </xf>
    <xf numFmtId="0" fontId="33" fillId="2" borderId="52" xfId="0" applyFont="1" applyFill="1" applyBorder="1" applyAlignment="1">
      <alignment horizontal="left" vertical="center" wrapText="1"/>
    </xf>
    <xf numFmtId="0" fontId="12" fillId="2" borderId="52" xfId="0" applyFont="1" applyFill="1" applyBorder="1" applyAlignment="1">
      <alignment horizontal="left" vertical="top" wrapText="1"/>
    </xf>
    <xf numFmtId="0" fontId="16" fillId="2" borderId="52" xfId="15" applyFont="1" applyFill="1" applyBorder="1" applyAlignment="1">
      <alignment horizontal="left" indent="1"/>
    </xf>
    <xf numFmtId="0" fontId="16" fillId="2" borderId="52" xfId="15" applyFont="1" applyFill="1" applyBorder="1" applyAlignment="1">
      <alignment horizontal="left" vertical="center" indent="1"/>
    </xf>
    <xf numFmtId="0" fontId="12" fillId="2" borderId="124" xfId="0" applyFont="1" applyFill="1" applyBorder="1" applyAlignment="1">
      <alignment vertical="center" wrapText="1"/>
    </xf>
    <xf numFmtId="166" fontId="33" fillId="2" borderId="116" xfId="1" applyNumberFormat="1" applyFont="1" applyFill="1" applyBorder="1" applyAlignment="1">
      <alignment vertical="center" wrapText="1"/>
    </xf>
    <xf numFmtId="166" fontId="33" fillId="2" borderId="118" xfId="1" applyNumberFormat="1" applyFont="1" applyFill="1" applyBorder="1" applyAlignment="1">
      <alignment vertical="center" wrapText="1"/>
    </xf>
    <xf numFmtId="0" fontId="17" fillId="2" borderId="125" xfId="0" applyFont="1" applyFill="1" applyBorder="1" applyAlignment="1">
      <alignment vertical="center" wrapText="1"/>
    </xf>
    <xf numFmtId="0" fontId="12" fillId="2" borderId="45" xfId="0" applyFont="1" applyFill="1" applyBorder="1" applyAlignment="1">
      <alignment vertical="center" wrapText="1"/>
    </xf>
    <xf numFmtId="166" fontId="12" fillId="2" borderId="17" xfId="1" applyNumberFormat="1" applyFont="1" applyFill="1" applyBorder="1" applyAlignment="1">
      <alignment vertical="center" wrapText="1"/>
    </xf>
    <xf numFmtId="166" fontId="12" fillId="2" borderId="19" xfId="1" applyNumberFormat="1" applyFont="1" applyFill="1" applyBorder="1" applyAlignment="1">
      <alignment vertical="center" wrapText="1"/>
    </xf>
    <xf numFmtId="0" fontId="16" fillId="2" borderId="48" xfId="0" applyFont="1" applyFill="1" applyBorder="1" applyAlignment="1">
      <alignment vertical="center" wrapText="1"/>
    </xf>
    <xf numFmtId="166" fontId="70" fillId="3" borderId="4" xfId="1" applyNumberFormat="1" applyFont="1" applyFill="1" applyBorder="1" applyAlignment="1">
      <alignment vertical="center" wrapText="1"/>
    </xf>
    <xf numFmtId="166" fontId="70" fillId="3" borderId="6" xfId="1" applyNumberFormat="1" applyFont="1" applyFill="1" applyBorder="1" applyAlignment="1">
      <alignment vertical="center" wrapText="1"/>
    </xf>
    <xf numFmtId="0" fontId="46" fillId="3" borderId="52" xfId="15" quotePrefix="1" applyFont="1" applyFill="1" applyBorder="1" applyAlignment="1" applyProtection="1">
      <alignment horizontal="left" indent="3"/>
      <protection locked="0"/>
    </xf>
    <xf numFmtId="0" fontId="46" fillId="3" borderId="52" xfId="15" quotePrefix="1" applyFont="1" applyFill="1" applyBorder="1" applyAlignment="1" applyProtection="1">
      <alignment horizontal="left" wrapText="1" indent="3"/>
      <protection locked="0"/>
    </xf>
    <xf numFmtId="0" fontId="46" fillId="3" borderId="52" xfId="15" quotePrefix="1" applyFont="1" applyFill="1" applyBorder="1" applyAlignment="1" applyProtection="1">
      <alignment horizontal="left" vertical="center" wrapText="1" indent="3"/>
      <protection locked="0"/>
    </xf>
    <xf numFmtId="0" fontId="46" fillId="6" borderId="52" xfId="15" quotePrefix="1" applyFont="1" applyFill="1" applyBorder="1" applyAlignment="1" applyProtection="1">
      <alignment horizontal="left" wrapText="1" indent="3"/>
      <protection locked="0"/>
    </xf>
    <xf numFmtId="0" fontId="16" fillId="2" borderId="52" xfId="15" quotePrefix="1" applyFont="1" applyFill="1" applyBorder="1" applyAlignment="1" applyProtection="1">
      <alignment vertical="center" wrapText="1"/>
      <protection locked="0"/>
    </xf>
    <xf numFmtId="0" fontId="17" fillId="2" borderId="52" xfId="15" quotePrefix="1" applyFont="1" applyFill="1" applyBorder="1" applyAlignment="1" applyProtection="1">
      <alignment vertical="center" wrapText="1"/>
      <protection locked="0"/>
    </xf>
    <xf numFmtId="0" fontId="33" fillId="2" borderId="52" xfId="0" applyFont="1" applyFill="1" applyBorder="1" applyAlignment="1">
      <alignment horizontal="left" vertical="top" wrapText="1"/>
    </xf>
    <xf numFmtId="0" fontId="70" fillId="3" borderId="52" xfId="0" applyFont="1" applyFill="1" applyBorder="1" applyAlignment="1">
      <alignment horizontal="left" vertical="top" wrapText="1"/>
    </xf>
    <xf numFmtId="0" fontId="17" fillId="5" borderId="49" xfId="0" applyFont="1" applyFill="1" applyBorder="1" applyAlignment="1">
      <alignment vertical="center" wrapText="1"/>
    </xf>
    <xf numFmtId="0" fontId="17" fillId="5" borderId="4" xfId="0" applyFont="1" applyFill="1" applyBorder="1" applyAlignment="1">
      <alignment vertical="center" wrapText="1"/>
    </xf>
    <xf numFmtId="0" fontId="17" fillId="5" borderId="6" xfId="0" applyFont="1" applyFill="1" applyBorder="1" applyAlignment="1">
      <alignment vertical="center" wrapText="1"/>
    </xf>
    <xf numFmtId="0" fontId="17" fillId="5" borderId="52" xfId="0" applyFont="1" applyFill="1" applyBorder="1" applyAlignment="1">
      <alignment vertical="center" wrapText="1"/>
    </xf>
    <xf numFmtId="0" fontId="18" fillId="3" borderId="23"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7" fillId="3" borderId="67" xfId="0" applyFont="1" applyFill="1" applyBorder="1" applyAlignment="1">
      <alignment horizontal="center" vertical="center" wrapText="1"/>
    </xf>
    <xf numFmtId="0" fontId="17" fillId="3" borderId="73" xfId="0" applyFont="1" applyFill="1" applyBorder="1" applyAlignment="1">
      <alignment horizontal="center" vertical="center" wrapText="1"/>
    </xf>
    <xf numFmtId="0" fontId="79" fillId="3" borderId="69" xfId="0" applyFont="1" applyFill="1" applyBorder="1" applyAlignment="1">
      <alignment horizontal="center" vertical="center" wrapText="1"/>
    </xf>
    <xf numFmtId="0" fontId="79" fillId="3" borderId="67" xfId="0" applyFont="1" applyFill="1" applyBorder="1" applyAlignment="1">
      <alignment horizontal="center" vertical="center" wrapText="1"/>
    </xf>
    <xf numFmtId="0" fontId="79" fillId="3" borderId="73" xfId="0" applyFont="1" applyFill="1" applyBorder="1" applyAlignment="1">
      <alignment horizontal="center" vertical="center" wrapText="1"/>
    </xf>
    <xf numFmtId="0" fontId="66" fillId="4" borderId="83" xfId="0" applyFont="1" applyFill="1" applyBorder="1" applyAlignment="1">
      <alignment vertical="center"/>
    </xf>
    <xf numFmtId="0" fontId="66" fillId="4" borderId="16" xfId="0" applyFont="1" applyFill="1" applyBorder="1" applyAlignment="1">
      <alignment vertical="center"/>
    </xf>
    <xf numFmtId="0" fontId="37" fillId="4" borderId="65" xfId="0" applyFont="1" applyFill="1" applyBorder="1" applyAlignment="1">
      <alignment vertical="center"/>
    </xf>
    <xf numFmtId="0" fontId="0" fillId="2" borderId="0" xfId="0" applyFill="1" applyAlignment="1">
      <alignment vertical="center" wrapText="1"/>
    </xf>
    <xf numFmtId="0" fontId="76" fillId="2" borderId="0" xfId="0" applyFont="1" applyFill="1" applyAlignment="1">
      <alignment horizontal="left" vertical="top" wrapText="1"/>
    </xf>
    <xf numFmtId="10" fontId="12" fillId="2" borderId="0" xfId="2" applyNumberFormat="1" applyFont="1" applyFill="1" applyBorder="1" applyAlignment="1">
      <alignment vertical="center" wrapText="1"/>
    </xf>
    <xf numFmtId="0" fontId="12" fillId="2" borderId="0" xfId="0" applyFont="1" applyFill="1" applyAlignment="1">
      <alignment horizontal="left" vertical="center"/>
    </xf>
    <xf numFmtId="167" fontId="12" fillId="2" borderId="1" xfId="2" applyNumberFormat="1" applyFont="1" applyFill="1" applyBorder="1" applyAlignment="1">
      <alignment vertical="center" wrapText="1"/>
    </xf>
    <xf numFmtId="167" fontId="12" fillId="2" borderId="2" xfId="2" applyNumberFormat="1" applyFont="1" applyFill="1" applyBorder="1" applyAlignment="1">
      <alignment vertical="center" wrapText="1"/>
    </xf>
    <xf numFmtId="167" fontId="12" fillId="2" borderId="28" xfId="2" applyNumberFormat="1" applyFont="1" applyFill="1" applyBorder="1" applyAlignment="1">
      <alignment vertical="center" wrapText="1"/>
    </xf>
    <xf numFmtId="0" fontId="12" fillId="2" borderId="2" xfId="0" applyFont="1" applyFill="1" applyBorder="1" applyAlignment="1">
      <alignment horizontal="left" vertical="top" wrapText="1"/>
    </xf>
    <xf numFmtId="10" fontId="12" fillId="2" borderId="4" xfId="2" applyNumberFormat="1" applyFont="1" applyFill="1" applyBorder="1" applyAlignment="1">
      <alignment horizontal="right" vertical="center" wrapText="1"/>
    </xf>
    <xf numFmtId="10" fontId="12" fillId="2" borderId="5" xfId="2" applyNumberFormat="1" applyFont="1" applyFill="1" applyBorder="1" applyAlignment="1">
      <alignment horizontal="right" vertical="center" wrapText="1"/>
    </xf>
    <xf numFmtId="166" fontId="12" fillId="5" borderId="4" xfId="1" applyNumberFormat="1" applyFont="1" applyFill="1" applyBorder="1" applyAlignment="1">
      <alignment vertical="center" wrapText="1"/>
    </xf>
    <xf numFmtId="166" fontId="12" fillId="5" borderId="5" xfId="1" applyNumberFormat="1" applyFont="1" applyFill="1" applyBorder="1" applyAlignment="1">
      <alignment vertical="center" wrapText="1"/>
    </xf>
    <xf numFmtId="166" fontId="12" fillId="5" borderId="29" xfId="1" applyNumberFormat="1" applyFont="1" applyFill="1" applyBorder="1" applyAlignment="1">
      <alignment vertical="center" wrapText="1"/>
    </xf>
    <xf numFmtId="166" fontId="33" fillId="5" borderId="5" xfId="1" applyNumberFormat="1" applyFont="1" applyFill="1" applyBorder="1" applyAlignment="1">
      <alignment horizontal="left" vertical="center" wrapText="1"/>
    </xf>
    <xf numFmtId="0" fontId="12" fillId="5" borderId="6" xfId="0" applyFont="1" applyFill="1" applyBorder="1" applyAlignment="1">
      <alignment horizontal="center" vertical="center" wrapText="1"/>
    </xf>
    <xf numFmtId="166" fontId="12" fillId="2" borderId="5" xfId="1" applyNumberFormat="1" applyFont="1" applyFill="1" applyBorder="1" applyAlignment="1">
      <alignment horizontal="left" vertical="top" wrapText="1"/>
    </xf>
    <xf numFmtId="166" fontId="12" fillId="2" borderId="4" xfId="1" applyNumberFormat="1" applyFont="1" applyFill="1" applyBorder="1" applyAlignment="1">
      <alignment horizontal="right" wrapText="1"/>
    </xf>
    <xf numFmtId="166" fontId="12" fillId="2" borderId="5" xfId="1" applyNumberFormat="1" applyFont="1" applyFill="1" applyBorder="1" applyAlignment="1">
      <alignment horizontal="right" wrapText="1"/>
    </xf>
    <xf numFmtId="166" fontId="12" fillId="2" borderId="29" xfId="1" applyNumberFormat="1" applyFont="1" applyFill="1" applyBorder="1" applyAlignment="1">
      <alignment horizontal="right" wrapText="1"/>
    </xf>
    <xf numFmtId="166" fontId="12" fillId="2" borderId="5" xfId="1" applyNumberFormat="1" applyFont="1" applyFill="1" applyBorder="1" applyAlignment="1">
      <alignment vertical="top" wrapText="1"/>
    </xf>
    <xf numFmtId="166" fontId="33" fillId="5" borderId="5" xfId="1" applyNumberFormat="1" applyFont="1" applyFill="1" applyBorder="1" applyAlignment="1">
      <alignment horizontal="left" vertical="top" wrapText="1"/>
    </xf>
    <xf numFmtId="166" fontId="33" fillId="5" borderId="4" xfId="1" applyNumberFormat="1" applyFont="1" applyFill="1" applyBorder="1" applyAlignment="1">
      <alignment vertical="top" wrapText="1"/>
    </xf>
    <xf numFmtId="166" fontId="33" fillId="5" borderId="5" xfId="1" applyNumberFormat="1" applyFont="1" applyFill="1" applyBorder="1" applyAlignment="1">
      <alignment vertical="top" wrapText="1"/>
    </xf>
    <xf numFmtId="166" fontId="33" fillId="5" borderId="29" xfId="1" applyNumberFormat="1" applyFont="1" applyFill="1" applyBorder="1" applyAlignment="1">
      <alignment vertical="top" wrapText="1"/>
    </xf>
    <xf numFmtId="0" fontId="33" fillId="5" borderId="4" xfId="0" applyFont="1" applyFill="1" applyBorder="1" applyAlignment="1">
      <alignment vertical="top" wrapText="1"/>
    </xf>
    <xf numFmtId="0" fontId="33" fillId="5" borderId="5" xfId="0" applyFont="1" applyFill="1" applyBorder="1" applyAlignment="1">
      <alignment vertical="top" wrapText="1"/>
    </xf>
    <xf numFmtId="0" fontId="33" fillId="5" borderId="29" xfId="0" applyFont="1" applyFill="1" applyBorder="1" applyAlignment="1">
      <alignment vertical="top" wrapText="1"/>
    </xf>
    <xf numFmtId="0" fontId="12" fillId="5" borderId="6" xfId="0" applyFont="1" applyFill="1" applyBorder="1" applyAlignment="1">
      <alignment vertical="center" wrapText="1"/>
    </xf>
    <xf numFmtId="0" fontId="51" fillId="3" borderId="30" xfId="0" applyFont="1" applyFill="1" applyBorder="1" applyAlignment="1">
      <alignment horizontal="center" vertical="center" wrapText="1"/>
    </xf>
    <xf numFmtId="0" fontId="51" fillId="3" borderId="31" xfId="0" applyFont="1" applyFill="1" applyBorder="1" applyAlignment="1">
      <alignment horizontal="center" vertical="center" wrapText="1"/>
    </xf>
    <xf numFmtId="0" fontId="51" fillId="3" borderId="33" xfId="0" applyFont="1" applyFill="1" applyBorder="1" applyAlignment="1">
      <alignment horizontal="center" vertical="center" wrapText="1"/>
    </xf>
    <xf numFmtId="0" fontId="37" fillId="4" borderId="38" xfId="0" applyFont="1" applyFill="1" applyBorder="1" applyAlignment="1">
      <alignment vertical="center"/>
    </xf>
    <xf numFmtId="0" fontId="37" fillId="4" borderId="39" xfId="0" applyFont="1" applyFill="1" applyBorder="1" applyAlignment="1">
      <alignment vertical="center"/>
    </xf>
    <xf numFmtId="0" fontId="37" fillId="4" borderId="40" xfId="0" applyFont="1" applyFill="1" applyBorder="1" applyAlignment="1">
      <alignment vertical="center"/>
    </xf>
    <xf numFmtId="166" fontId="12" fillId="2" borderId="1" xfId="1" applyNumberFormat="1" applyFont="1" applyFill="1" applyBorder="1" applyAlignment="1">
      <alignment vertical="center" wrapText="1"/>
    </xf>
    <xf numFmtId="166" fontId="12" fillId="2" borderId="2" xfId="1" applyNumberFormat="1" applyFont="1" applyFill="1" applyBorder="1" applyAlignment="1">
      <alignment vertical="center" wrapText="1"/>
    </xf>
    <xf numFmtId="0" fontId="12" fillId="2" borderId="2" xfId="0" applyFont="1" applyFill="1" applyBorder="1" applyAlignment="1">
      <alignment vertical="center" wrapText="1"/>
    </xf>
    <xf numFmtId="166" fontId="33" fillId="2" borderId="4" xfId="1" applyNumberFormat="1" applyFont="1" applyFill="1" applyBorder="1" applyAlignment="1">
      <alignment horizontal="center" vertical="center" wrapText="1"/>
    </xf>
    <xf numFmtId="49" fontId="33" fillId="2" borderId="5" xfId="1" applyNumberFormat="1" applyFont="1" applyFill="1" applyBorder="1" applyAlignment="1">
      <alignment horizontal="center" vertical="center" wrapText="1"/>
    </xf>
    <xf numFmtId="166" fontId="33" fillId="2" borderId="5" xfId="1" applyNumberFormat="1" applyFont="1" applyFill="1" applyBorder="1" applyAlignment="1">
      <alignment horizontal="center" vertical="center" wrapText="1"/>
    </xf>
    <xf numFmtId="0" fontId="33" fillId="2" borderId="6" xfId="0" applyFont="1" applyFill="1" applyBorder="1" applyAlignment="1">
      <alignment horizontal="center" vertical="center" wrapText="1"/>
    </xf>
    <xf numFmtId="0" fontId="85" fillId="2" borderId="13" xfId="0" applyFont="1" applyFill="1" applyBorder="1" applyAlignment="1">
      <alignment horizontal="center" vertical="center" wrapText="1"/>
    </xf>
    <xf numFmtId="0" fontId="85" fillId="2" borderId="14" xfId="0" applyFont="1" applyFill="1" applyBorder="1" applyAlignment="1">
      <alignment horizontal="center" vertical="center" wrapText="1"/>
    </xf>
    <xf numFmtId="0" fontId="12" fillId="2" borderId="18" xfId="0" applyFont="1" applyFill="1" applyBorder="1" applyAlignment="1">
      <alignment vertical="center" wrapText="1"/>
    </xf>
    <xf numFmtId="0" fontId="12" fillId="2" borderId="19"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1" xfId="0" applyFont="1" applyFill="1" applyBorder="1" applyAlignment="1">
      <alignment horizontal="center" vertical="center" wrapText="1"/>
    </xf>
    <xf numFmtId="166" fontId="12" fillId="2" borderId="10" xfId="1" applyNumberFormat="1" applyFont="1" applyFill="1" applyBorder="1" applyAlignment="1">
      <alignment vertical="center" wrapText="1"/>
    </xf>
    <xf numFmtId="0" fontId="12" fillId="2" borderId="11" xfId="0" applyFont="1" applyFill="1" applyBorder="1" applyAlignment="1">
      <alignment vertical="center" wrapText="1"/>
    </xf>
    <xf numFmtId="0" fontId="12" fillId="2" borderId="12" xfId="0" applyFont="1" applyFill="1" applyBorder="1" applyAlignment="1">
      <alignment horizontal="center" vertical="center" wrapText="1"/>
    </xf>
    <xf numFmtId="0" fontId="37" fillId="4" borderId="25" xfId="0" applyFont="1" applyFill="1" applyBorder="1" applyAlignment="1">
      <alignment vertical="center"/>
    </xf>
    <xf numFmtId="0" fontId="37" fillId="4" borderId="26" xfId="0" applyFont="1" applyFill="1" applyBorder="1" applyAlignment="1">
      <alignment vertical="center"/>
    </xf>
    <xf numFmtId="0" fontId="86" fillId="2" borderId="0" xfId="0" applyFont="1" applyFill="1" applyAlignment="1">
      <alignment vertical="center"/>
    </xf>
    <xf numFmtId="166" fontId="33" fillId="2" borderId="0" xfId="1" applyNumberFormat="1" applyFont="1" applyFill="1" applyBorder="1" applyAlignment="1">
      <alignment vertical="center" wrapText="1"/>
    </xf>
    <xf numFmtId="0" fontId="33" fillId="2" borderId="0" xfId="0" applyFont="1" applyFill="1" applyAlignment="1">
      <alignment wrapText="1"/>
    </xf>
    <xf numFmtId="166" fontId="33" fillId="2" borderId="128" xfId="1" applyNumberFormat="1" applyFont="1" applyFill="1" applyBorder="1" applyAlignment="1">
      <alignment vertical="center" wrapText="1"/>
    </xf>
    <xf numFmtId="0" fontId="33" fillId="2" borderId="117" xfId="0" applyFont="1" applyFill="1" applyBorder="1" applyAlignment="1">
      <alignment wrapText="1"/>
    </xf>
    <xf numFmtId="0" fontId="33" fillId="2" borderId="118" xfId="0" applyFont="1" applyFill="1" applyBorder="1" applyAlignment="1">
      <alignment horizontal="center" vertical="center" wrapText="1"/>
    </xf>
    <xf numFmtId="166" fontId="12" fillId="2" borderId="129" xfId="1" applyNumberFormat="1" applyFont="1" applyFill="1" applyBorder="1" applyAlignment="1">
      <alignment vertical="center" wrapText="1"/>
    </xf>
    <xf numFmtId="166" fontId="12" fillId="2" borderId="130" xfId="1" applyNumberFormat="1" applyFont="1" applyFill="1" applyBorder="1" applyAlignment="1">
      <alignment vertical="center" wrapText="1"/>
    </xf>
    <xf numFmtId="0" fontId="12" fillId="2" borderId="5" xfId="0" applyFont="1" applyFill="1" applyBorder="1" applyAlignment="1">
      <alignment horizontal="justify" vertical="center" wrapText="1"/>
    </xf>
    <xf numFmtId="166" fontId="12" fillId="2" borderId="30" xfId="1" applyNumberFormat="1" applyFont="1" applyFill="1" applyBorder="1" applyAlignment="1">
      <alignment vertical="center" wrapText="1"/>
    </xf>
    <xf numFmtId="166" fontId="12" fillId="2" borderId="131" xfId="1" applyNumberFormat="1" applyFont="1" applyFill="1" applyBorder="1" applyAlignment="1">
      <alignment vertical="center" wrapText="1"/>
    </xf>
    <xf numFmtId="0" fontId="12" fillId="2" borderId="31" xfId="0" applyFont="1" applyFill="1" applyBorder="1" applyAlignment="1">
      <alignment vertical="center" wrapText="1"/>
    </xf>
    <xf numFmtId="0" fontId="12" fillId="2" borderId="32" xfId="0" applyFont="1" applyFill="1" applyBorder="1" applyAlignment="1">
      <alignment horizontal="center" vertical="center" wrapText="1"/>
    </xf>
    <xf numFmtId="0" fontId="17" fillId="3" borderId="68" xfId="0" applyFont="1" applyFill="1" applyBorder="1" applyAlignment="1">
      <alignment horizontal="center" vertical="center" wrapText="1"/>
    </xf>
    <xf numFmtId="0" fontId="17" fillId="3" borderId="132" xfId="0" applyFont="1" applyFill="1" applyBorder="1" applyAlignment="1">
      <alignment horizontal="center" vertical="center" wrapText="1"/>
    </xf>
    <xf numFmtId="0" fontId="79" fillId="3" borderId="133" xfId="0" applyFont="1" applyFill="1" applyBorder="1" applyAlignment="1">
      <alignment horizontal="center" vertical="center" wrapText="1"/>
    </xf>
    <xf numFmtId="0" fontId="79" fillId="3" borderId="134" xfId="0" applyFont="1" applyFill="1" applyBorder="1" applyAlignment="1">
      <alignment horizontal="center" vertical="center" wrapText="1"/>
    </xf>
    <xf numFmtId="0" fontId="79" fillId="3" borderId="135" xfId="0" applyFont="1" applyFill="1" applyBorder="1" applyAlignment="1">
      <alignment horizontal="center" vertical="center" wrapText="1"/>
    </xf>
    <xf numFmtId="0" fontId="86" fillId="2" borderId="0" xfId="0" applyFont="1" applyFill="1" applyAlignment="1">
      <alignment vertical="center" wrapText="1"/>
    </xf>
    <xf numFmtId="167" fontId="33" fillId="2" borderId="1" xfId="2" applyNumberFormat="1" applyFont="1" applyFill="1" applyBorder="1" applyAlignment="1">
      <alignment vertical="center" wrapText="1"/>
    </xf>
    <xf numFmtId="167" fontId="33" fillId="2" borderId="2" xfId="2" applyNumberFormat="1" applyFont="1" applyFill="1" applyBorder="1" applyAlignment="1">
      <alignment vertical="center" wrapText="1"/>
    </xf>
    <xf numFmtId="167" fontId="33" fillId="2" borderId="136" xfId="2" applyNumberFormat="1" applyFont="1" applyFill="1" applyBorder="1" applyAlignment="1">
      <alignment vertical="center" wrapText="1"/>
    </xf>
    <xf numFmtId="0" fontId="33" fillId="2" borderId="2" xfId="0" applyFont="1" applyFill="1" applyBorder="1" applyAlignment="1">
      <alignment vertical="center" wrapText="1"/>
    </xf>
    <xf numFmtId="167" fontId="33" fillId="2" borderId="4" xfId="2" applyNumberFormat="1" applyFont="1" applyFill="1" applyBorder="1" applyAlignment="1">
      <alignment vertical="center" wrapText="1"/>
    </xf>
    <xf numFmtId="167" fontId="33" fillId="2" borderId="5" xfId="2" applyNumberFormat="1" applyFont="1" applyFill="1" applyBorder="1" applyAlignment="1">
      <alignment vertical="center" wrapText="1"/>
    </xf>
    <xf numFmtId="167" fontId="33" fillId="2" borderId="137" xfId="2" applyNumberFormat="1" applyFont="1" applyFill="1" applyBorder="1" applyAlignment="1">
      <alignment vertical="center" wrapText="1"/>
    </xf>
    <xf numFmtId="0" fontId="12" fillId="2" borderId="4" xfId="0" applyFont="1" applyFill="1" applyBorder="1"/>
    <xf numFmtId="0" fontId="12" fillId="2" borderId="5" xfId="0" applyFont="1" applyFill="1" applyBorder="1"/>
    <xf numFmtId="0" fontId="12" fillId="2" borderId="137" xfId="0" applyFont="1" applyFill="1" applyBorder="1"/>
    <xf numFmtId="0" fontId="33" fillId="2" borderId="6" xfId="0" applyFont="1" applyFill="1" applyBorder="1" applyAlignment="1">
      <alignment horizontal="left" vertical="center" indent="1"/>
    </xf>
    <xf numFmtId="166" fontId="33" fillId="2" borderId="137" xfId="1" applyNumberFormat="1" applyFont="1" applyFill="1" applyBorder="1" applyAlignment="1">
      <alignment vertical="center" wrapText="1"/>
    </xf>
    <xf numFmtId="166" fontId="12" fillId="2" borderId="137" xfId="1" applyNumberFormat="1" applyFont="1" applyFill="1" applyBorder="1" applyAlignment="1">
      <alignment vertical="center" wrapText="1"/>
    </xf>
    <xf numFmtId="166" fontId="12" fillId="2" borderId="4" xfId="1" applyNumberFormat="1" applyFont="1" applyFill="1" applyBorder="1" applyAlignment="1">
      <alignment horizontal="center" vertical="center" wrapText="1"/>
    </xf>
    <xf numFmtId="166" fontId="12" fillId="2" borderId="5" xfId="1" applyNumberFormat="1" applyFont="1" applyFill="1" applyBorder="1" applyAlignment="1">
      <alignment horizontal="center" vertical="center" wrapText="1"/>
    </xf>
    <xf numFmtId="166" fontId="12" fillId="2" borderId="137" xfId="1" applyNumberFormat="1" applyFont="1" applyFill="1" applyBorder="1" applyAlignment="1">
      <alignment horizontal="center" vertical="center" wrapText="1"/>
    </xf>
    <xf numFmtId="166" fontId="12" fillId="2" borderId="4" xfId="1" applyNumberFormat="1" applyFont="1" applyFill="1" applyBorder="1"/>
    <xf numFmtId="166" fontId="12" fillId="2" borderId="5" xfId="1" applyNumberFormat="1" applyFont="1" applyFill="1" applyBorder="1"/>
    <xf numFmtId="166" fontId="12" fillId="2" borderId="137" xfId="1" applyNumberFormat="1" applyFont="1" applyFill="1" applyBorder="1"/>
    <xf numFmtId="0" fontId="12" fillId="2" borderId="30" xfId="0" applyFont="1" applyFill="1" applyBorder="1"/>
    <xf numFmtId="0" fontId="12" fillId="2" borderId="31" xfId="0" applyFont="1" applyFill="1" applyBorder="1"/>
    <xf numFmtId="0" fontId="12" fillId="2" borderId="138" xfId="0" applyFont="1" applyFill="1" applyBorder="1"/>
    <xf numFmtId="0" fontId="33" fillId="2" borderId="32" xfId="0" applyFont="1" applyFill="1" applyBorder="1" applyAlignment="1">
      <alignment horizontal="left" vertical="center" indent="1"/>
    </xf>
    <xf numFmtId="0" fontId="17" fillId="3" borderId="139" xfId="0" applyFont="1" applyFill="1" applyBorder="1" applyAlignment="1">
      <alignment horizontal="center" vertical="center" wrapText="1"/>
    </xf>
    <xf numFmtId="0" fontId="79" fillId="3" borderId="140" xfId="0" applyFont="1" applyFill="1" applyBorder="1" applyAlignment="1">
      <alignment horizontal="center" vertical="center" wrapText="1"/>
    </xf>
    <xf numFmtId="0" fontId="79" fillId="3" borderId="71" xfId="0" applyFont="1" applyFill="1" applyBorder="1" applyAlignment="1">
      <alignment horizontal="center" vertical="center" wrapText="1"/>
    </xf>
    <xf numFmtId="0" fontId="79" fillId="3" borderId="141" xfId="0" applyFont="1" applyFill="1" applyBorder="1" applyAlignment="1">
      <alignment horizontal="center" vertical="center" wrapText="1"/>
    </xf>
    <xf numFmtId="166" fontId="33" fillId="2" borderId="0" xfId="0" applyNumberFormat="1" applyFont="1" applyFill="1" applyAlignment="1">
      <alignment vertical="center" wrapText="1"/>
    </xf>
    <xf numFmtId="0" fontId="33" fillId="2" borderId="0" xfId="0" applyFont="1" applyFill="1" applyAlignment="1">
      <alignment vertical="center" wrapText="1"/>
    </xf>
    <xf numFmtId="0" fontId="33" fillId="2" borderId="0" xfId="0" applyFont="1" applyFill="1" applyAlignment="1">
      <alignment horizontal="center" vertical="top" wrapText="1"/>
    </xf>
    <xf numFmtId="166" fontId="33" fillId="2" borderId="142" xfId="0" applyNumberFormat="1" applyFont="1" applyFill="1" applyBorder="1" applyAlignment="1">
      <alignment vertical="center" wrapText="1"/>
    </xf>
    <xf numFmtId="166" fontId="33" fillId="0" borderId="143" xfId="0" applyNumberFormat="1" applyFont="1" applyBorder="1" applyAlignment="1">
      <alignment vertical="center" wrapText="1"/>
    </xf>
    <xf numFmtId="166" fontId="33" fillId="2" borderId="143" xfId="0" applyNumberFormat="1" applyFont="1" applyFill="1" applyBorder="1" applyAlignment="1">
      <alignment vertical="center" wrapText="1"/>
    </xf>
    <xf numFmtId="0" fontId="33" fillId="2" borderId="144" xfId="0" applyFont="1" applyFill="1" applyBorder="1" applyAlignment="1">
      <alignment vertical="center" wrapText="1"/>
    </xf>
    <xf numFmtId="0" fontId="33" fillId="2" borderId="145" xfId="0" applyFont="1" applyFill="1" applyBorder="1" applyAlignment="1">
      <alignment horizontal="center" vertical="top" wrapText="1"/>
    </xf>
    <xf numFmtId="166" fontId="12" fillId="2" borderId="146" xfId="1" applyNumberFormat="1" applyFont="1" applyFill="1" applyBorder="1" applyAlignment="1">
      <alignment vertical="center" wrapText="1"/>
    </xf>
    <xf numFmtId="166" fontId="12" fillId="0" borderId="147" xfId="1" applyNumberFormat="1" applyFont="1" applyFill="1" applyBorder="1" applyAlignment="1">
      <alignment vertical="center" wrapText="1"/>
    </xf>
    <xf numFmtId="166" fontId="12" fillId="2" borderId="147" xfId="1" applyNumberFormat="1" applyFont="1" applyFill="1" applyBorder="1" applyAlignment="1">
      <alignment vertical="center" wrapText="1"/>
    </xf>
    <xf numFmtId="0" fontId="12" fillId="2" borderId="147" xfId="0" applyFont="1" applyFill="1" applyBorder="1" applyAlignment="1">
      <alignment vertical="center" wrapText="1"/>
    </xf>
    <xf numFmtId="0" fontId="12" fillId="2" borderId="148" xfId="0" applyFont="1" applyFill="1" applyBorder="1" applyAlignment="1">
      <alignment horizontal="center" vertical="center" wrapText="1"/>
    </xf>
    <xf numFmtId="0" fontId="85" fillId="2" borderId="149" xfId="0" applyFont="1" applyFill="1" applyBorder="1" applyAlignment="1">
      <alignment horizontal="center" vertical="center" wrapText="1"/>
    </xf>
    <xf numFmtId="0" fontId="85" fillId="2" borderId="150" xfId="0" applyFont="1" applyFill="1" applyBorder="1" applyAlignment="1">
      <alignment horizontal="center" vertical="center" wrapText="1"/>
    </xf>
    <xf numFmtId="0" fontId="85" fillId="2" borderId="150" xfId="0" applyFont="1" applyFill="1" applyBorder="1" applyAlignment="1">
      <alignment horizontal="left" vertical="center" wrapText="1" indent="1"/>
    </xf>
    <xf numFmtId="166" fontId="33" fillId="2" borderId="152" xfId="0" applyNumberFormat="1" applyFont="1" applyFill="1" applyBorder="1" applyAlignment="1">
      <alignment vertical="center" wrapText="1"/>
    </xf>
    <xf numFmtId="166" fontId="33" fillId="2" borderId="5" xfId="0" applyNumberFormat="1" applyFont="1" applyFill="1" applyBorder="1" applyAlignment="1">
      <alignment vertical="center" wrapText="1"/>
    </xf>
    <xf numFmtId="0" fontId="33" fillId="2" borderId="153" xfId="0" applyFont="1" applyFill="1" applyBorder="1" applyAlignment="1">
      <alignment horizontal="center" vertical="top" wrapText="1"/>
    </xf>
    <xf numFmtId="0" fontId="33" fillId="2" borderId="143" xfId="0" applyFont="1" applyFill="1" applyBorder="1" applyAlignment="1">
      <alignment vertical="center" wrapText="1"/>
    </xf>
    <xf numFmtId="0" fontId="33" fillId="2" borderId="154" xfId="0" applyFont="1" applyFill="1" applyBorder="1" applyAlignment="1">
      <alignment horizontal="center" vertical="top" wrapText="1"/>
    </xf>
    <xf numFmtId="166" fontId="12" fillId="2" borderId="155" xfId="1" applyNumberFormat="1" applyFont="1" applyFill="1" applyBorder="1" applyAlignment="1">
      <alignment vertical="center" wrapText="1"/>
    </xf>
    <xf numFmtId="166" fontId="12" fillId="0" borderId="156" xfId="1" applyNumberFormat="1" applyFont="1" applyFill="1" applyBorder="1" applyAlignment="1">
      <alignment vertical="center" wrapText="1"/>
    </xf>
    <xf numFmtId="166" fontId="12" fillId="2" borderId="156" xfId="1" applyNumberFormat="1" applyFont="1" applyFill="1" applyBorder="1" applyAlignment="1">
      <alignment vertical="center" wrapText="1"/>
    </xf>
    <xf numFmtId="166" fontId="33" fillId="2" borderId="157" xfId="0" applyNumberFormat="1" applyFont="1" applyFill="1" applyBorder="1" applyAlignment="1">
      <alignment vertical="center" wrapText="1"/>
    </xf>
    <xf numFmtId="166" fontId="33" fillId="2" borderId="31" xfId="0" applyNumberFormat="1" applyFont="1" applyFill="1" applyBorder="1" applyAlignment="1">
      <alignment vertical="center" wrapText="1"/>
    </xf>
    <xf numFmtId="0" fontId="33" fillId="2" borderId="31" xfId="0" applyFont="1" applyFill="1" applyBorder="1" applyAlignment="1">
      <alignment vertical="center" wrapText="1"/>
    </xf>
    <xf numFmtId="0" fontId="33" fillId="2" borderId="158" xfId="0" applyFont="1" applyFill="1" applyBorder="1" applyAlignment="1">
      <alignment horizontal="center" vertical="top" wrapText="1"/>
    </xf>
    <xf numFmtId="0" fontId="12" fillId="2" borderId="156" xfId="0" applyFont="1" applyFill="1" applyBorder="1" applyAlignment="1">
      <alignment vertical="center" wrapText="1"/>
    </xf>
    <xf numFmtId="0" fontId="12" fillId="2" borderId="159" xfId="0" applyFont="1" applyFill="1" applyBorder="1" applyAlignment="1">
      <alignment horizontal="center" vertical="center" wrapText="1"/>
    </xf>
    <xf numFmtId="0" fontId="17" fillId="3" borderId="162" xfId="0" applyFont="1" applyFill="1" applyBorder="1" applyAlignment="1">
      <alignment horizontal="center" vertical="center" wrapText="1"/>
    </xf>
    <xf numFmtId="0" fontId="17" fillId="3" borderId="162" xfId="0" applyFont="1" applyFill="1" applyBorder="1" applyAlignment="1">
      <alignment horizontal="left" vertical="center" wrapText="1" indent="1"/>
    </xf>
    <xf numFmtId="0" fontId="87" fillId="3" borderId="164" xfId="0" applyFont="1" applyFill="1" applyBorder="1" applyAlignment="1">
      <alignment horizontal="center" vertical="center" wrapText="1"/>
    </xf>
    <xf numFmtId="0" fontId="87" fillId="3" borderId="165" xfId="0" applyFont="1" applyFill="1" applyBorder="1" applyAlignment="1">
      <alignment horizontal="center" vertical="center" wrapText="1"/>
    </xf>
    <xf numFmtId="0" fontId="37" fillId="4" borderId="168" xfId="0" applyFont="1" applyFill="1" applyBorder="1" applyAlignment="1">
      <alignment vertical="center"/>
    </xf>
    <xf numFmtId="0" fontId="37" fillId="4" borderId="169" xfId="0" applyFont="1" applyFill="1" applyBorder="1" applyAlignment="1">
      <alignment vertical="center"/>
    </xf>
    <xf numFmtId="0" fontId="37" fillId="4" borderId="170" xfId="0" applyFont="1" applyFill="1" applyBorder="1" applyAlignment="1">
      <alignment vertical="center"/>
    </xf>
    <xf numFmtId="0" fontId="70" fillId="0" borderId="0" xfId="0" applyFont="1" applyAlignment="1">
      <alignment horizontal="left" vertical="center" indent="1"/>
    </xf>
    <xf numFmtId="0" fontId="89" fillId="0" borderId="0" xfId="0" applyFont="1" applyAlignment="1">
      <alignment vertical="center"/>
    </xf>
    <xf numFmtId="166" fontId="12" fillId="2" borderId="0" xfId="1" applyNumberFormat="1" applyFont="1" applyFill="1" applyBorder="1" applyAlignment="1">
      <alignment vertical="center" wrapText="1"/>
    </xf>
    <xf numFmtId="0" fontId="33" fillId="2" borderId="0" xfId="0" applyFont="1" applyFill="1" applyAlignment="1">
      <alignment horizontal="left" vertical="center" wrapText="1"/>
    </xf>
    <xf numFmtId="0" fontId="12" fillId="2" borderId="0" xfId="0" applyFont="1" applyFill="1" applyAlignment="1">
      <alignment horizontal="center" vertical="center" wrapText="1"/>
    </xf>
    <xf numFmtId="166" fontId="33" fillId="2" borderId="171" xfId="1" applyNumberFormat="1" applyFont="1" applyFill="1" applyBorder="1" applyAlignment="1">
      <alignment vertical="center" wrapText="1"/>
    </xf>
    <xf numFmtId="0" fontId="33" fillId="2" borderId="117" xfId="0" applyFont="1" applyFill="1" applyBorder="1" applyAlignment="1">
      <alignment horizontal="justify" vertical="center" wrapText="1"/>
    </xf>
    <xf numFmtId="166" fontId="12" fillId="2" borderId="85" xfId="1" applyNumberFormat="1" applyFont="1" applyFill="1" applyBorder="1" applyAlignment="1">
      <alignment vertical="center" wrapText="1"/>
    </xf>
    <xf numFmtId="0" fontId="12" fillId="2" borderId="18" xfId="0" applyFont="1" applyFill="1" applyBorder="1" applyAlignment="1">
      <alignment horizontal="justify" vertical="center" wrapText="1"/>
    </xf>
    <xf numFmtId="0" fontId="12" fillId="0" borderId="5" xfId="0" applyFont="1" applyBorder="1" applyAlignment="1">
      <alignment horizontal="justify" vertical="center" wrapText="1"/>
    </xf>
    <xf numFmtId="166" fontId="12" fillId="2" borderId="33" xfId="1" applyNumberFormat="1" applyFont="1" applyFill="1" applyBorder="1" applyAlignment="1">
      <alignment vertical="center" wrapText="1"/>
    </xf>
    <xf numFmtId="0" fontId="17" fillId="3" borderId="74" xfId="0" applyFont="1" applyFill="1" applyBorder="1" applyAlignment="1">
      <alignment horizontal="center" vertical="center" wrapText="1"/>
    </xf>
    <xf numFmtId="0" fontId="79" fillId="3" borderId="34" xfId="0" applyFont="1" applyFill="1" applyBorder="1" applyAlignment="1">
      <alignment horizontal="center" vertical="center" wrapText="1"/>
    </xf>
    <xf numFmtId="0" fontId="79" fillId="3" borderId="35" xfId="0" applyFont="1" applyFill="1" applyBorder="1" applyAlignment="1">
      <alignment horizontal="center" vertical="center" wrapText="1"/>
    </xf>
    <xf numFmtId="0" fontId="79" fillId="3" borderId="37" xfId="0" applyFont="1" applyFill="1" applyBorder="1" applyAlignment="1">
      <alignment horizontal="center" vertical="center" wrapText="1"/>
    </xf>
    <xf numFmtId="0" fontId="16" fillId="2" borderId="0" xfId="0" applyFont="1" applyFill="1"/>
    <xf numFmtId="0" fontId="45" fillId="2" borderId="0" xfId="0" applyFont="1" applyFill="1"/>
    <xf numFmtId="166" fontId="12" fillId="2" borderId="1" xfId="1" applyNumberFormat="1" applyFont="1" applyFill="1" applyBorder="1"/>
    <xf numFmtId="166" fontId="12" fillId="2" borderId="2" xfId="1" applyNumberFormat="1" applyFont="1" applyFill="1" applyBorder="1"/>
    <xf numFmtId="0" fontId="12" fillId="2" borderId="2" xfId="0" applyFont="1" applyFill="1" applyBorder="1"/>
    <xf numFmtId="0" fontId="12" fillId="2" borderId="3" xfId="0" applyFont="1" applyFill="1" applyBorder="1" applyAlignment="1">
      <alignment horizontal="center" vertical="center"/>
    </xf>
    <xf numFmtId="0" fontId="12" fillId="2" borderId="0" xfId="0" applyFont="1" applyFill="1" applyAlignment="1">
      <alignment vertical="center"/>
    </xf>
    <xf numFmtId="166" fontId="33" fillId="2" borderId="116" xfId="1" applyNumberFormat="1" applyFont="1" applyFill="1" applyBorder="1" applyAlignment="1">
      <alignment vertical="center"/>
    </xf>
    <xf numFmtId="166" fontId="33" fillId="2" borderId="117" xfId="1" applyNumberFormat="1" applyFont="1" applyFill="1" applyBorder="1" applyAlignment="1">
      <alignment vertical="center"/>
    </xf>
    <xf numFmtId="0" fontId="33" fillId="2" borderId="117" xfId="0" applyFont="1" applyFill="1" applyBorder="1" applyAlignment="1">
      <alignment vertical="center"/>
    </xf>
    <xf numFmtId="0" fontId="12" fillId="2" borderId="118" xfId="0" applyFont="1" applyFill="1" applyBorder="1" applyAlignment="1">
      <alignment horizontal="center" vertical="center"/>
    </xf>
    <xf numFmtId="0" fontId="12" fillId="2" borderId="6" xfId="0" applyFont="1" applyFill="1" applyBorder="1" applyAlignment="1">
      <alignment horizontal="center" vertical="center"/>
    </xf>
    <xf numFmtId="166" fontId="12" fillId="2" borderId="5" xfId="1" applyNumberFormat="1" applyFont="1" applyFill="1" applyBorder="1" applyAlignment="1">
      <alignment wrapText="1"/>
    </xf>
    <xf numFmtId="166" fontId="33" fillId="2" borderId="4" xfId="1" applyNumberFormat="1" applyFont="1" applyFill="1" applyBorder="1" applyAlignment="1">
      <alignment vertical="center"/>
    </xf>
    <xf numFmtId="166" fontId="33" fillId="2" borderId="5" xfId="1" applyNumberFormat="1" applyFont="1" applyFill="1" applyBorder="1" applyAlignment="1">
      <alignment vertical="center"/>
    </xf>
    <xf numFmtId="166" fontId="12" fillId="2" borderId="23" xfId="1" applyNumberFormat="1" applyFont="1" applyFill="1" applyBorder="1"/>
    <xf numFmtId="166" fontId="12" fillId="2" borderId="0" xfId="1" applyNumberFormat="1" applyFont="1" applyFill="1" applyBorder="1"/>
    <xf numFmtId="0" fontId="12" fillId="2" borderId="24" xfId="0" applyFont="1" applyFill="1" applyBorder="1" applyAlignment="1">
      <alignment horizontal="center" vertical="center"/>
    </xf>
    <xf numFmtId="166" fontId="12" fillId="2" borderId="30" xfId="1" applyNumberFormat="1" applyFont="1" applyFill="1" applyBorder="1"/>
    <xf numFmtId="166" fontId="12" fillId="2" borderId="31" xfId="1" applyNumberFormat="1" applyFont="1" applyFill="1" applyBorder="1"/>
    <xf numFmtId="0" fontId="12" fillId="2" borderId="32" xfId="0" applyFont="1" applyFill="1" applyBorder="1" applyAlignment="1">
      <alignment horizontal="center" vertical="center"/>
    </xf>
    <xf numFmtId="166" fontId="12" fillId="2" borderId="17" xfId="1" applyNumberFormat="1" applyFont="1" applyFill="1" applyBorder="1"/>
    <xf numFmtId="166" fontId="12" fillId="2" borderId="18" xfId="1" applyNumberFormat="1" applyFont="1" applyFill="1" applyBorder="1"/>
    <xf numFmtId="0" fontId="12" fillId="2" borderId="18" xfId="0" applyFont="1" applyFill="1" applyBorder="1"/>
    <xf numFmtId="0" fontId="12" fillId="2" borderId="19" xfId="0" applyFont="1" applyFill="1" applyBorder="1" applyAlignment="1">
      <alignment horizontal="center" vertical="center"/>
    </xf>
    <xf numFmtId="166" fontId="33" fillId="2" borderId="30" xfId="1" applyNumberFormat="1" applyFont="1" applyFill="1" applyBorder="1" applyAlignment="1">
      <alignment vertical="center"/>
    </xf>
    <xf numFmtId="166" fontId="33" fillId="2" borderId="31" xfId="1" applyNumberFormat="1" applyFont="1" applyFill="1" applyBorder="1" applyAlignment="1">
      <alignment vertical="center"/>
    </xf>
    <xf numFmtId="0" fontId="17" fillId="3" borderId="20"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45" fillId="3" borderId="116" xfId="0" applyFont="1" applyFill="1" applyBorder="1" applyAlignment="1">
      <alignment horizontal="center" wrapText="1"/>
    </xf>
    <xf numFmtId="0" fontId="45" fillId="3" borderId="117" xfId="0" applyFont="1" applyFill="1" applyBorder="1" applyAlignment="1">
      <alignment horizontal="center" wrapText="1"/>
    </xf>
    <xf numFmtId="0" fontId="35" fillId="0" borderId="0" xfId="0" applyFont="1"/>
    <xf numFmtId="0" fontId="63" fillId="0" borderId="0" xfId="0" applyFont="1"/>
    <xf numFmtId="9" fontId="33" fillId="2" borderId="0" xfId="2" applyFont="1" applyFill="1" applyBorder="1" applyAlignment="1">
      <alignment vertical="center" wrapText="1"/>
    </xf>
    <xf numFmtId="9" fontId="33" fillId="2" borderId="116" xfId="2" applyFont="1" applyFill="1" applyBorder="1" applyAlignment="1">
      <alignment vertical="center" wrapText="1"/>
    </xf>
    <xf numFmtId="166" fontId="33" fillId="2" borderId="117" xfId="0" applyNumberFormat="1" applyFont="1" applyFill="1" applyBorder="1" applyAlignment="1">
      <alignment vertical="center" wrapText="1"/>
    </xf>
    <xf numFmtId="0" fontId="33" fillId="2" borderId="117" xfId="0" applyFont="1" applyFill="1" applyBorder="1" applyAlignment="1">
      <alignment vertical="center" wrapText="1"/>
    </xf>
    <xf numFmtId="9" fontId="12" fillId="2" borderId="17" xfId="2" applyFont="1" applyFill="1" applyBorder="1" applyAlignment="1">
      <alignment vertical="center" wrapText="1"/>
    </xf>
    <xf numFmtId="0" fontId="16" fillId="2" borderId="18" xfId="0" applyFont="1" applyFill="1" applyBorder="1" applyAlignment="1">
      <alignment vertical="center" wrapText="1"/>
    </xf>
    <xf numFmtId="9" fontId="12" fillId="2" borderId="4" xfId="2" applyFont="1" applyFill="1" applyBorder="1" applyAlignment="1">
      <alignment vertical="center" wrapText="1"/>
    </xf>
    <xf numFmtId="0" fontId="16" fillId="2" borderId="5" xfId="0" applyFont="1" applyFill="1" applyBorder="1" applyAlignment="1">
      <alignment vertical="center" wrapText="1"/>
    </xf>
    <xf numFmtId="9" fontId="33" fillId="2" borderId="7" xfId="2" applyFont="1" applyFill="1" applyBorder="1" applyAlignment="1">
      <alignment vertical="center" wrapText="1"/>
    </xf>
    <xf numFmtId="166" fontId="33" fillId="2" borderId="8" xfId="0" applyNumberFormat="1" applyFont="1" applyFill="1" applyBorder="1" applyAlignment="1">
      <alignment vertical="center" wrapText="1"/>
    </xf>
    <xf numFmtId="166" fontId="33" fillId="2" borderId="8" xfId="1" applyNumberFormat="1" applyFont="1" applyFill="1" applyBorder="1" applyAlignment="1">
      <alignment vertical="center" wrapText="1"/>
    </xf>
    <xf numFmtId="9" fontId="33" fillId="2" borderId="123" xfId="2" applyFont="1" applyFill="1" applyBorder="1" applyAlignment="1">
      <alignment vertical="center" wrapText="1"/>
    </xf>
    <xf numFmtId="166" fontId="33" fillId="2" borderId="39" xfId="0" applyNumberFormat="1" applyFont="1" applyFill="1" applyBorder="1" applyAlignment="1">
      <alignment vertical="center" wrapText="1"/>
    </xf>
    <xf numFmtId="0" fontId="33" fillId="2" borderId="39" xfId="0" applyFont="1" applyFill="1" applyBorder="1" applyAlignment="1">
      <alignment vertical="center" wrapText="1"/>
    </xf>
    <xf numFmtId="0" fontId="33" fillId="2" borderId="122" xfId="0" applyFont="1" applyFill="1" applyBorder="1" applyAlignment="1">
      <alignment horizontal="center" vertical="center" wrapText="1"/>
    </xf>
    <xf numFmtId="9" fontId="12" fillId="2" borderId="45" xfId="2" applyFont="1" applyFill="1" applyBorder="1" applyAlignment="1">
      <alignment vertical="center" wrapText="1"/>
    </xf>
    <xf numFmtId="0" fontId="12" fillId="2" borderId="48" xfId="0" applyFont="1" applyFill="1" applyBorder="1" applyAlignment="1">
      <alignment horizontal="center" vertical="center" wrapText="1"/>
    </xf>
    <xf numFmtId="9" fontId="12" fillId="2" borderId="49" xfId="2" applyFont="1" applyFill="1" applyBorder="1" applyAlignment="1">
      <alignment vertical="center" wrapText="1"/>
    </xf>
    <xf numFmtId="0" fontId="12" fillId="2" borderId="52" xfId="0" applyFont="1" applyFill="1" applyBorder="1" applyAlignment="1">
      <alignment horizontal="center" vertical="center" wrapText="1"/>
    </xf>
    <xf numFmtId="9" fontId="33" fillId="2" borderId="53" xfId="2" applyFont="1" applyFill="1" applyBorder="1" applyAlignment="1">
      <alignment vertical="center" wrapText="1"/>
    </xf>
    <xf numFmtId="0" fontId="17" fillId="3" borderId="172" xfId="0" applyFont="1" applyFill="1" applyBorder="1" applyAlignment="1">
      <alignment horizontal="center" vertical="center" wrapText="1"/>
    </xf>
    <xf numFmtId="0" fontId="17" fillId="3" borderId="173" xfId="0" applyFont="1" applyFill="1" applyBorder="1" applyAlignment="1">
      <alignment horizontal="center" vertical="center" wrapText="1"/>
    </xf>
    <xf numFmtId="0" fontId="17" fillId="3" borderId="174" xfId="0" applyFont="1" applyFill="1" applyBorder="1" applyAlignment="1">
      <alignment horizontal="center" vertical="center" wrapText="1"/>
    </xf>
    <xf numFmtId="0" fontId="52" fillId="3" borderId="176" xfId="0" applyFont="1" applyFill="1" applyBorder="1" applyAlignment="1">
      <alignment horizontal="center" vertical="center" wrapText="1"/>
    </xf>
    <xf numFmtId="0" fontId="52" fillId="3" borderId="177" xfId="0" applyFont="1" applyFill="1" applyBorder="1" applyAlignment="1">
      <alignment horizontal="center" vertical="center" wrapText="1"/>
    </xf>
    <xf numFmtId="0" fontId="35" fillId="2" borderId="0" xfId="0" applyFont="1" applyFill="1" applyAlignment="1">
      <alignment horizontal="left" vertical="center"/>
    </xf>
    <xf numFmtId="166" fontId="33" fillId="2" borderId="7" xfId="1" applyNumberFormat="1" applyFont="1" applyFill="1" applyBorder="1" applyAlignment="1">
      <alignment vertical="center" wrapText="1"/>
    </xf>
    <xf numFmtId="166" fontId="33" fillId="2" borderId="180" xfId="1" applyNumberFormat="1" applyFont="1" applyFill="1" applyBorder="1" applyAlignment="1">
      <alignment vertical="center" wrapText="1"/>
    </xf>
    <xf numFmtId="166" fontId="12" fillId="2" borderId="181" xfId="1" applyNumberFormat="1" applyFont="1" applyFill="1" applyBorder="1" applyAlignment="1">
      <alignment vertical="center" wrapText="1"/>
    </xf>
    <xf numFmtId="166" fontId="12" fillId="2" borderId="182" xfId="1" applyNumberFormat="1" applyFont="1" applyFill="1" applyBorder="1" applyAlignment="1">
      <alignment vertical="center" wrapText="1"/>
    </xf>
    <xf numFmtId="0" fontId="33" fillId="2" borderId="125" xfId="0" applyFont="1" applyFill="1" applyBorder="1" applyAlignment="1">
      <alignment horizontal="center" vertical="center" wrapText="1"/>
    </xf>
    <xf numFmtId="166" fontId="33" fillId="2" borderId="53" xfId="1" applyNumberFormat="1" applyFont="1" applyFill="1" applyBorder="1" applyAlignment="1">
      <alignment vertical="center" wrapText="1"/>
    </xf>
    <xf numFmtId="0" fontId="17" fillId="3" borderId="2" xfId="0" applyFont="1" applyFill="1" applyBorder="1" applyAlignment="1">
      <alignment vertical="center" wrapText="1"/>
    </xf>
    <xf numFmtId="0" fontId="17" fillId="3" borderId="5" xfId="0" applyFont="1" applyFill="1" applyBorder="1"/>
    <xf numFmtId="0" fontId="17" fillId="3" borderId="5" xfId="0" applyFont="1" applyFill="1" applyBorder="1" applyAlignment="1">
      <alignment vertical="center" wrapText="1"/>
    </xf>
    <xf numFmtId="0" fontId="17" fillId="3" borderId="5" xfId="0" applyFont="1" applyFill="1" applyBorder="1" applyAlignment="1">
      <alignment horizontal="right" wrapText="1"/>
    </xf>
    <xf numFmtId="0" fontId="52" fillId="3" borderId="124" xfId="0" applyFont="1" applyFill="1" applyBorder="1" applyAlignment="1">
      <alignment horizontal="center" vertical="center" wrapText="1"/>
    </xf>
    <xf numFmtId="0" fontId="91" fillId="3" borderId="8" xfId="0" applyFont="1" applyFill="1" applyBorder="1" applyAlignment="1">
      <alignment horizontal="right" wrapText="1"/>
    </xf>
    <xf numFmtId="9" fontId="0" fillId="0" borderId="0" xfId="2" applyFont="1"/>
    <xf numFmtId="43" fontId="0" fillId="0" borderId="0" xfId="1" applyFont="1"/>
    <xf numFmtId="9" fontId="12" fillId="0" borderId="0" xfId="2" applyFont="1"/>
    <xf numFmtId="43" fontId="12" fillId="0" borderId="0" xfId="1" applyFont="1"/>
    <xf numFmtId="0" fontId="70" fillId="0" borderId="0" xfId="0" applyFont="1" applyAlignment="1">
      <alignment vertical="center"/>
    </xf>
    <xf numFmtId="9" fontId="12" fillId="0" borderId="0" xfId="2" applyFont="1" applyAlignment="1"/>
    <xf numFmtId="43" fontId="12" fillId="0" borderId="0" xfId="1" applyFont="1" applyAlignment="1"/>
    <xf numFmtId="0" fontId="33" fillId="0" borderId="0" xfId="0" applyFont="1" applyAlignment="1">
      <alignment vertical="center" wrapText="1"/>
    </xf>
    <xf numFmtId="0" fontId="12" fillId="0" borderId="0" xfId="0" applyFont="1" applyAlignment="1">
      <alignment wrapText="1"/>
    </xf>
    <xf numFmtId="0" fontId="12" fillId="2" borderId="0" xfId="0" applyFont="1" applyFill="1" applyAlignment="1">
      <alignment wrapText="1"/>
    </xf>
    <xf numFmtId="166" fontId="33" fillId="2" borderId="184" xfId="0" applyNumberFormat="1" applyFont="1" applyFill="1" applyBorder="1" applyAlignment="1">
      <alignment horizontal="left" vertical="center" wrapText="1"/>
    </xf>
    <xf numFmtId="166" fontId="33" fillId="2" borderId="185" xfId="0" applyNumberFormat="1" applyFont="1" applyFill="1" applyBorder="1" applyAlignment="1">
      <alignment horizontal="left" vertical="center" wrapText="1"/>
    </xf>
    <xf numFmtId="167" fontId="33" fillId="2" borderId="185" xfId="2" applyNumberFormat="1" applyFont="1" applyFill="1" applyBorder="1" applyAlignment="1">
      <alignment horizontal="right" vertical="center" wrapText="1"/>
    </xf>
    <xf numFmtId="166" fontId="33" fillId="2" borderId="185" xfId="1" applyNumberFormat="1" applyFont="1" applyFill="1" applyBorder="1" applyAlignment="1">
      <alignment horizontal="left" vertical="center" wrapText="1"/>
    </xf>
    <xf numFmtId="43" fontId="33" fillId="3" borderId="185" xfId="1" applyFont="1" applyFill="1" applyBorder="1" applyAlignment="1">
      <alignment horizontal="right" vertical="center" wrapText="1"/>
    </xf>
    <xf numFmtId="10" fontId="33" fillId="2" borderId="185" xfId="2" applyNumberFormat="1" applyFont="1" applyFill="1" applyBorder="1" applyAlignment="1">
      <alignment horizontal="right" vertical="center" wrapText="1"/>
    </xf>
    <xf numFmtId="9" fontId="33" fillId="2" borderId="185" xfId="2" applyFont="1" applyFill="1" applyBorder="1" applyAlignment="1">
      <alignment horizontal="right" vertical="center" wrapText="1"/>
    </xf>
    <xf numFmtId="0" fontId="33" fillId="2" borderId="185" xfId="0" applyFont="1" applyFill="1" applyBorder="1" applyAlignment="1">
      <alignment horizontal="center" vertical="center" wrapText="1"/>
    </xf>
    <xf numFmtId="0" fontId="33" fillId="2" borderId="186" xfId="0" applyFont="1" applyFill="1" applyBorder="1" applyAlignment="1">
      <alignment horizontal="center" vertical="center" wrapText="1"/>
    </xf>
    <xf numFmtId="166" fontId="33" fillId="2" borderId="187" xfId="0" applyNumberFormat="1" applyFont="1" applyFill="1" applyBorder="1" applyAlignment="1">
      <alignment horizontal="left" vertical="center" wrapText="1"/>
    </xf>
    <xf numFmtId="166" fontId="33" fillId="2" borderId="26" xfId="0" applyNumberFormat="1" applyFont="1" applyFill="1" applyBorder="1" applyAlignment="1">
      <alignment horizontal="left" vertical="center" wrapText="1"/>
    </xf>
    <xf numFmtId="167" fontId="33" fillId="2" borderId="26" xfId="2" applyNumberFormat="1" applyFont="1" applyFill="1" applyBorder="1" applyAlignment="1">
      <alignment horizontal="right" vertical="center" wrapText="1"/>
    </xf>
    <xf numFmtId="166" fontId="33" fillId="2" borderId="26" xfId="1" applyNumberFormat="1" applyFont="1" applyFill="1" applyBorder="1" applyAlignment="1">
      <alignment horizontal="left" vertical="center" wrapText="1"/>
    </xf>
    <xf numFmtId="43" fontId="33" fillId="3" borderId="26" xfId="1" applyFont="1" applyFill="1" applyBorder="1" applyAlignment="1">
      <alignment horizontal="right" vertical="center" wrapText="1"/>
    </xf>
    <xf numFmtId="10" fontId="33" fillId="2" borderId="26" xfId="2" applyNumberFormat="1" applyFont="1" applyFill="1" applyBorder="1" applyAlignment="1">
      <alignment horizontal="right" vertical="center" wrapText="1"/>
    </xf>
    <xf numFmtId="9" fontId="33" fillId="2" borderId="26" xfId="2" applyFont="1" applyFill="1" applyBorder="1" applyAlignment="1">
      <alignment horizontal="right" vertical="center" wrapText="1"/>
    </xf>
    <xf numFmtId="0" fontId="33" fillId="2" borderId="26" xfId="0" applyFont="1" applyFill="1" applyBorder="1" applyAlignment="1">
      <alignment horizontal="center" vertical="center" wrapText="1"/>
    </xf>
    <xf numFmtId="0" fontId="12" fillId="3" borderId="189" xfId="0" applyFont="1" applyFill="1" applyBorder="1" applyAlignment="1">
      <alignment vertical="center" wrapText="1"/>
    </xf>
    <xf numFmtId="166" fontId="12" fillId="2" borderId="18" xfId="1" applyNumberFormat="1" applyFont="1" applyFill="1" applyBorder="1" applyAlignment="1">
      <alignment horizontal="left" vertical="center" wrapText="1"/>
    </xf>
    <xf numFmtId="167" fontId="12" fillId="2" borderId="18" xfId="2" applyNumberFormat="1" applyFont="1" applyFill="1" applyBorder="1" applyAlignment="1">
      <alignment horizontal="right" vertical="center" wrapText="1"/>
    </xf>
    <xf numFmtId="43" fontId="12" fillId="3" borderId="18" xfId="1" applyFont="1" applyFill="1" applyBorder="1" applyAlignment="1">
      <alignment vertical="center" wrapText="1"/>
    </xf>
    <xf numFmtId="10" fontId="12" fillId="2" borderId="18" xfId="2" applyNumberFormat="1" applyFont="1" applyFill="1" applyBorder="1" applyAlignment="1">
      <alignment horizontal="right" vertical="center" wrapText="1"/>
    </xf>
    <xf numFmtId="9" fontId="12" fillId="2" borderId="18" xfId="2" applyFont="1" applyFill="1" applyBorder="1" applyAlignment="1">
      <alignment horizontal="right" vertical="center" wrapText="1"/>
    </xf>
    <xf numFmtId="0" fontId="12" fillId="2" borderId="18" xfId="0" applyFont="1" applyFill="1" applyBorder="1" applyAlignment="1">
      <alignment horizontal="center" vertical="center" wrapText="1"/>
    </xf>
    <xf numFmtId="0" fontId="12" fillId="3" borderId="191" xfId="0" applyFont="1" applyFill="1" applyBorder="1" applyAlignment="1">
      <alignment vertical="center" wrapText="1"/>
    </xf>
    <xf numFmtId="166" fontId="12" fillId="2" borderId="5" xfId="1" applyNumberFormat="1" applyFont="1" applyFill="1" applyBorder="1" applyAlignment="1">
      <alignment horizontal="left" vertical="center" wrapText="1"/>
    </xf>
    <xf numFmtId="43" fontId="12" fillId="3" borderId="5" xfId="1" applyFont="1" applyFill="1" applyBorder="1" applyAlignment="1">
      <alignment vertical="center" wrapText="1"/>
    </xf>
    <xf numFmtId="9" fontId="12" fillId="2" borderId="5" xfId="2" applyFont="1" applyFill="1" applyBorder="1" applyAlignment="1">
      <alignment horizontal="right" vertical="center" wrapText="1"/>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9" fontId="12" fillId="2" borderId="5" xfId="2" applyFont="1" applyFill="1" applyBorder="1" applyAlignment="1">
      <alignment vertical="center" wrapText="1"/>
    </xf>
    <xf numFmtId="43" fontId="12" fillId="2" borderId="5" xfId="1" applyFont="1" applyFill="1" applyBorder="1" applyAlignment="1">
      <alignment vertical="center" wrapText="1"/>
    </xf>
    <xf numFmtId="166" fontId="33" fillId="2" borderId="192" xfId="0" applyNumberFormat="1" applyFont="1" applyFill="1" applyBorder="1" applyAlignment="1">
      <alignment horizontal="left" vertical="center" wrapText="1"/>
    </xf>
    <xf numFmtId="166" fontId="33" fillId="2" borderId="117" xfId="0" applyNumberFormat="1" applyFont="1" applyFill="1" applyBorder="1" applyAlignment="1">
      <alignment horizontal="left" vertical="center" wrapText="1"/>
    </xf>
    <xf numFmtId="167" fontId="33" fillId="2" borderId="117" xfId="2" applyNumberFormat="1" applyFont="1" applyFill="1" applyBorder="1" applyAlignment="1">
      <alignment horizontal="right" vertical="center" wrapText="1"/>
    </xf>
    <xf numFmtId="166" fontId="33" fillId="2" borderId="117" xfId="1" applyNumberFormat="1" applyFont="1" applyFill="1" applyBorder="1" applyAlignment="1">
      <alignment horizontal="left" vertical="center" wrapText="1"/>
    </xf>
    <xf numFmtId="43" fontId="33" fillId="3" borderId="117" xfId="1" applyFont="1" applyFill="1" applyBorder="1" applyAlignment="1">
      <alignment horizontal="right" vertical="center" wrapText="1"/>
    </xf>
    <xf numFmtId="10" fontId="33" fillId="2" borderId="117" xfId="2" applyNumberFormat="1" applyFont="1" applyFill="1" applyBorder="1" applyAlignment="1">
      <alignment horizontal="right" vertical="center" wrapText="1"/>
    </xf>
    <xf numFmtId="9" fontId="33" fillId="2" borderId="117" xfId="2" applyFont="1" applyFill="1" applyBorder="1" applyAlignment="1">
      <alignment horizontal="right" vertical="center" wrapText="1"/>
    </xf>
    <xf numFmtId="0" fontId="33" fillId="2" borderId="117" xfId="0" applyFont="1" applyFill="1" applyBorder="1" applyAlignment="1">
      <alignment horizontal="center" vertical="center" wrapText="1"/>
    </xf>
    <xf numFmtId="0" fontId="35" fillId="2" borderId="0" xfId="0" applyFont="1" applyFill="1"/>
    <xf numFmtId="166" fontId="33" fillId="2" borderId="193" xfId="0" applyNumberFormat="1" applyFont="1" applyFill="1" applyBorder="1" applyAlignment="1">
      <alignment horizontal="left" vertical="center" wrapText="1"/>
    </xf>
    <xf numFmtId="166" fontId="33" fillId="2" borderId="194" xfId="0" applyNumberFormat="1" applyFont="1" applyFill="1" applyBorder="1" applyAlignment="1">
      <alignment horizontal="right" vertical="center" wrapText="1"/>
    </xf>
    <xf numFmtId="167" fontId="33" fillId="2" borderId="194" xfId="2" applyNumberFormat="1" applyFont="1" applyFill="1" applyBorder="1" applyAlignment="1">
      <alignment horizontal="right" vertical="center" wrapText="1"/>
    </xf>
    <xf numFmtId="166" fontId="33" fillId="2" borderId="194" xfId="1" applyNumberFormat="1" applyFont="1" applyFill="1" applyBorder="1" applyAlignment="1">
      <alignment horizontal="right" vertical="center" wrapText="1"/>
    </xf>
    <xf numFmtId="10" fontId="33" fillId="2" borderId="194" xfId="1" applyNumberFormat="1" applyFont="1" applyFill="1" applyBorder="1" applyAlignment="1">
      <alignment horizontal="right" vertical="center" wrapText="1"/>
    </xf>
    <xf numFmtId="166" fontId="33" fillId="2" borderId="0" xfId="0" applyNumberFormat="1" applyFont="1" applyFill="1" applyAlignment="1">
      <alignment horizontal="left" vertical="center" wrapText="1"/>
    </xf>
    <xf numFmtId="166" fontId="33" fillId="2" borderId="0" xfId="0" applyNumberFormat="1" applyFont="1" applyFill="1" applyAlignment="1">
      <alignment horizontal="right" vertical="center" wrapText="1"/>
    </xf>
    <xf numFmtId="167" fontId="33" fillId="2" borderId="0" xfId="2" applyNumberFormat="1" applyFont="1" applyFill="1" applyBorder="1" applyAlignment="1">
      <alignment horizontal="right" vertical="center" wrapText="1"/>
    </xf>
    <xf numFmtId="166" fontId="33" fillId="2" borderId="0" xfId="1" applyNumberFormat="1" applyFont="1" applyFill="1" applyBorder="1" applyAlignment="1">
      <alignment horizontal="right" vertical="center" wrapText="1"/>
    </xf>
    <xf numFmtId="10" fontId="33" fillId="2" borderId="0" xfId="1" applyNumberFormat="1" applyFont="1" applyFill="1" applyBorder="1" applyAlignment="1">
      <alignment horizontal="right" vertical="center" wrapText="1"/>
    </xf>
    <xf numFmtId="9" fontId="33" fillId="2" borderId="0" xfId="2" applyFont="1" applyFill="1" applyBorder="1" applyAlignment="1">
      <alignment horizontal="right" vertical="center" wrapText="1"/>
    </xf>
    <xf numFmtId="0" fontId="33" fillId="2" borderId="0" xfId="0" applyFont="1" applyFill="1" applyAlignment="1">
      <alignment horizontal="left" vertical="center" wrapText="1" indent="3"/>
    </xf>
    <xf numFmtId="0" fontId="17" fillId="3" borderId="196" xfId="0" applyFont="1" applyFill="1" applyBorder="1" applyAlignment="1">
      <alignment horizontal="center" vertical="center" wrapText="1"/>
    </xf>
    <xf numFmtId="0" fontId="17" fillId="3" borderId="197" xfId="0" applyFont="1" applyFill="1" applyBorder="1" applyAlignment="1">
      <alignment horizontal="center" vertical="center" wrapText="1"/>
    </xf>
    <xf numFmtId="9" fontId="17" fillId="3" borderId="197" xfId="2" applyFont="1" applyFill="1" applyBorder="1" applyAlignment="1">
      <alignment horizontal="center" vertical="center" wrapText="1"/>
    </xf>
    <xf numFmtId="0" fontId="93" fillId="3" borderId="199" xfId="0" applyFont="1" applyFill="1" applyBorder="1" applyAlignment="1">
      <alignment horizontal="center" vertical="center" wrapText="1"/>
    </xf>
    <xf numFmtId="0" fontId="93" fillId="3" borderId="200" xfId="0" applyFont="1" applyFill="1" applyBorder="1" applyAlignment="1">
      <alignment horizontal="center" vertical="center" wrapText="1"/>
    </xf>
    <xf numFmtId="9" fontId="93" fillId="3" borderId="200" xfId="2" applyFont="1" applyFill="1" applyBorder="1" applyAlignment="1">
      <alignment horizontal="center" vertical="center" wrapText="1"/>
    </xf>
    <xf numFmtId="43" fontId="93" fillId="3" borderId="200" xfId="1" applyFont="1" applyFill="1" applyBorder="1" applyAlignment="1">
      <alignment horizontal="center" vertical="center" wrapText="1"/>
    </xf>
    <xf numFmtId="0" fontId="66" fillId="4" borderId="203" xfId="0" applyFont="1" applyFill="1" applyBorder="1" applyAlignment="1">
      <alignment vertical="center"/>
    </xf>
    <xf numFmtId="0" fontId="66" fillId="4" borderId="201" xfId="0" applyFont="1" applyFill="1" applyBorder="1" applyAlignment="1">
      <alignment vertical="center"/>
    </xf>
    <xf numFmtId="0" fontId="37" fillId="4" borderId="202" xfId="0" applyFont="1" applyFill="1" applyBorder="1" applyAlignment="1">
      <alignment vertical="center"/>
    </xf>
    <xf numFmtId="9" fontId="0" fillId="2" borderId="0" xfId="2" applyFont="1" applyFill="1"/>
    <xf numFmtId="43" fontId="0" fillId="2" borderId="0" xfId="1" applyFont="1" applyFill="1"/>
    <xf numFmtId="10" fontId="0" fillId="0" borderId="0" xfId="2" applyNumberFormat="1" applyFont="1"/>
    <xf numFmtId="10" fontId="12" fillId="0" borderId="0" xfId="2" applyNumberFormat="1" applyFont="1"/>
    <xf numFmtId="10" fontId="12" fillId="0" borderId="0" xfId="2" applyNumberFormat="1" applyFont="1" applyAlignment="1"/>
    <xf numFmtId="9" fontId="12" fillId="2" borderId="0" xfId="2" applyFont="1" applyFill="1"/>
    <xf numFmtId="43" fontId="12" fillId="2" borderId="0" xfId="1" applyFont="1" applyFill="1"/>
    <xf numFmtId="10" fontId="12" fillId="2" borderId="0" xfId="2" applyNumberFormat="1" applyFont="1" applyFill="1"/>
    <xf numFmtId="0" fontId="48" fillId="2" borderId="0" xfId="0" applyFont="1" applyFill="1" applyAlignment="1">
      <alignment vertical="center"/>
    </xf>
    <xf numFmtId="0" fontId="63" fillId="2" borderId="0" xfId="0" applyFont="1" applyFill="1" applyAlignment="1">
      <alignment vertical="center"/>
    </xf>
    <xf numFmtId="43" fontId="33" fillId="2" borderId="185" xfId="1" applyFont="1" applyFill="1" applyBorder="1" applyAlignment="1">
      <alignment horizontal="left" vertical="center" wrapText="1"/>
    </xf>
    <xf numFmtId="43" fontId="33" fillId="2" borderId="26" xfId="1" applyFont="1" applyFill="1" applyBorder="1" applyAlignment="1">
      <alignment horizontal="left" vertical="center" wrapText="1"/>
    </xf>
    <xf numFmtId="43" fontId="12" fillId="2" borderId="18" xfId="1" applyFont="1" applyFill="1" applyBorder="1" applyAlignment="1">
      <alignment horizontal="left" vertical="center" wrapText="1"/>
    </xf>
    <xf numFmtId="43" fontId="12" fillId="2" borderId="5" xfId="1" applyFont="1" applyFill="1" applyBorder="1" applyAlignment="1">
      <alignment horizontal="left" vertical="center" wrapText="1"/>
    </xf>
    <xf numFmtId="43" fontId="33" fillId="2" borderId="117" xfId="1" applyFont="1" applyFill="1" applyBorder="1" applyAlignment="1">
      <alignment horizontal="left" vertical="center" wrapText="1"/>
    </xf>
    <xf numFmtId="166" fontId="33" fillId="2" borderId="204" xfId="0" applyNumberFormat="1" applyFont="1" applyFill="1" applyBorder="1" applyAlignment="1">
      <alignment horizontal="left" vertical="center" wrapText="1"/>
    </xf>
    <xf numFmtId="166" fontId="33" fillId="2" borderId="31" xfId="0" applyNumberFormat="1" applyFont="1" applyFill="1" applyBorder="1" applyAlignment="1">
      <alignment horizontal="right" vertical="center" wrapText="1"/>
    </xf>
    <xf numFmtId="167" fontId="33" fillId="2" borderId="31" xfId="2" applyNumberFormat="1" applyFont="1" applyFill="1" applyBorder="1" applyAlignment="1">
      <alignment horizontal="right" vertical="center" wrapText="1"/>
    </xf>
    <xf numFmtId="166" fontId="33" fillId="2" borderId="31" xfId="1" applyNumberFormat="1" applyFont="1" applyFill="1" applyBorder="1" applyAlignment="1">
      <alignment horizontal="right" vertical="center" wrapText="1"/>
    </xf>
    <xf numFmtId="10" fontId="33" fillId="2" borderId="31" xfId="1" applyNumberFormat="1" applyFont="1" applyFill="1" applyBorder="1" applyAlignment="1">
      <alignment horizontal="right" vertical="center" wrapText="1"/>
    </xf>
    <xf numFmtId="0" fontId="33" fillId="3" borderId="206" xfId="0" applyFont="1" applyFill="1" applyBorder="1" applyAlignment="1">
      <alignment horizontal="center" vertical="center" wrapText="1"/>
    </xf>
    <xf numFmtId="0" fontId="33" fillId="3" borderId="21" xfId="0" applyFont="1" applyFill="1" applyBorder="1" applyAlignment="1">
      <alignment horizontal="center" vertical="center" wrapText="1"/>
    </xf>
    <xf numFmtId="9" fontId="33" fillId="3" borderId="21" xfId="2" applyFont="1" applyFill="1" applyBorder="1" applyAlignment="1">
      <alignment horizontal="center" vertical="center" wrapText="1"/>
    </xf>
    <xf numFmtId="0" fontId="93" fillId="3" borderId="192" xfId="0" applyFont="1" applyFill="1" applyBorder="1" applyAlignment="1">
      <alignment horizontal="center" vertical="center" wrapText="1"/>
    </xf>
    <xf numFmtId="0" fontId="93" fillId="3" borderId="117" xfId="0" applyFont="1" applyFill="1" applyBorder="1" applyAlignment="1">
      <alignment horizontal="center" vertical="center" wrapText="1"/>
    </xf>
    <xf numFmtId="9" fontId="93" fillId="3" borderId="117" xfId="2" applyFont="1" applyFill="1" applyBorder="1" applyAlignment="1">
      <alignment horizontal="center" vertical="center" wrapText="1"/>
    </xf>
    <xf numFmtId="43" fontId="93" fillId="3" borderId="117" xfId="1" applyFont="1" applyFill="1" applyBorder="1" applyAlignment="1">
      <alignment horizontal="center" vertical="center" wrapText="1"/>
    </xf>
    <xf numFmtId="10" fontId="0" fillId="2" borderId="0" xfId="2" applyNumberFormat="1" applyFont="1" applyFill="1"/>
    <xf numFmtId="0" fontId="12" fillId="0" borderId="0" xfId="0" applyFont="1" applyAlignment="1">
      <alignment horizontal="left" vertical="center" wrapText="1"/>
    </xf>
    <xf numFmtId="0" fontId="33" fillId="0" borderId="0" xfId="0" applyFont="1" applyAlignment="1">
      <alignment horizontal="left" vertical="center" wrapText="1"/>
    </xf>
    <xf numFmtId="0" fontId="70" fillId="2" borderId="0" xfId="0" applyFont="1" applyFill="1" applyAlignment="1">
      <alignment horizontal="left" vertical="center" indent="1"/>
    </xf>
    <xf numFmtId="0" fontId="63" fillId="2" borderId="0" xfId="0" applyFont="1" applyFill="1" applyAlignment="1">
      <alignment horizontal="left" vertical="center" indent="1"/>
    </xf>
    <xf numFmtId="166" fontId="33" fillId="2" borderId="124" xfId="1" applyNumberFormat="1" applyFont="1" applyFill="1" applyBorder="1" applyAlignment="1">
      <alignment vertical="center" wrapText="1"/>
    </xf>
    <xf numFmtId="166" fontId="12" fillId="2" borderId="45" xfId="1" applyNumberFormat="1" applyFont="1" applyFill="1" applyBorder="1" applyAlignment="1">
      <alignment vertical="center" wrapText="1"/>
    </xf>
    <xf numFmtId="166" fontId="12" fillId="2" borderId="49" xfId="1" applyNumberFormat="1" applyFont="1" applyFill="1" applyBorder="1" applyAlignment="1">
      <alignment vertical="center" wrapText="1"/>
    </xf>
    <xf numFmtId="166" fontId="12" fillId="2" borderId="53" xfId="1" applyNumberFormat="1" applyFont="1" applyFill="1" applyBorder="1" applyAlignment="1">
      <alignment vertical="center" wrapText="1"/>
    </xf>
    <xf numFmtId="0" fontId="12" fillId="2" borderId="56" xfId="0" applyFont="1" applyFill="1" applyBorder="1" applyAlignment="1">
      <alignment horizontal="center" vertical="center" wrapText="1"/>
    </xf>
    <xf numFmtId="0" fontId="17" fillId="3" borderId="209" xfId="0" applyFont="1" applyFill="1" applyBorder="1" applyAlignment="1">
      <alignment horizontal="center" vertical="center" wrapText="1"/>
    </xf>
    <xf numFmtId="0" fontId="17" fillId="3" borderId="210"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37" fillId="4" borderId="83" xfId="0" applyFont="1" applyFill="1" applyBorder="1" applyAlignment="1">
      <alignment vertical="center"/>
    </xf>
    <xf numFmtId="0" fontId="37" fillId="4" borderId="16" xfId="0" applyFont="1" applyFill="1" applyBorder="1" applyAlignment="1">
      <alignment vertical="center"/>
    </xf>
    <xf numFmtId="0" fontId="96" fillId="3" borderId="34" xfId="0" applyFont="1" applyFill="1" applyBorder="1" applyAlignment="1">
      <alignment horizontal="center" vertical="center" wrapText="1"/>
    </xf>
    <xf numFmtId="0" fontId="96" fillId="3" borderId="35" xfId="0" applyFont="1" applyFill="1" applyBorder="1" applyAlignment="1">
      <alignment horizontal="center" vertical="center" wrapText="1"/>
    </xf>
    <xf numFmtId="0" fontId="70" fillId="2" borderId="0" xfId="0" applyFont="1" applyFill="1" applyAlignment="1">
      <alignment vertical="center"/>
    </xf>
    <xf numFmtId="0" fontId="98" fillId="2" borderId="0" xfId="0" applyFont="1" applyFill="1" applyAlignment="1">
      <alignment vertical="center"/>
    </xf>
    <xf numFmtId="0" fontId="33" fillId="2" borderId="0" xfId="0" applyFont="1" applyFill="1" applyAlignment="1">
      <alignment vertical="center"/>
    </xf>
    <xf numFmtId="43" fontId="12" fillId="2" borderId="1" xfId="1" applyFont="1" applyFill="1" applyBorder="1"/>
    <xf numFmtId="43" fontId="12" fillId="2" borderId="2" xfId="1" applyFont="1" applyFill="1" applyBorder="1"/>
    <xf numFmtId="9" fontId="12" fillId="2" borderId="2" xfId="2" applyFont="1" applyFill="1" applyBorder="1" applyAlignment="1">
      <alignment horizontal="right"/>
    </xf>
    <xf numFmtId="0" fontId="12" fillId="2" borderId="3" xfId="0" applyFont="1" applyFill="1" applyBorder="1"/>
    <xf numFmtId="43" fontId="12" fillId="2" borderId="4" xfId="1" applyFont="1" applyFill="1" applyBorder="1"/>
    <xf numFmtId="43" fontId="12" fillId="2" borderId="5" xfId="1" applyFont="1" applyFill="1" applyBorder="1"/>
    <xf numFmtId="9" fontId="12" fillId="2" borderId="5" xfId="2" applyFont="1" applyFill="1" applyBorder="1" applyAlignment="1">
      <alignment horizontal="right"/>
    </xf>
    <xf numFmtId="0" fontId="12" fillId="2" borderId="6" xfId="0" applyFont="1" applyFill="1" applyBorder="1"/>
    <xf numFmtId="0" fontId="12" fillId="2" borderId="5" xfId="0" applyFont="1" applyFill="1" applyBorder="1" applyAlignment="1">
      <alignment horizontal="right"/>
    </xf>
    <xf numFmtId="0" fontId="17" fillId="3" borderId="31" xfId="0" applyFont="1" applyFill="1" applyBorder="1" applyAlignment="1">
      <alignment horizontal="center"/>
    </xf>
    <xf numFmtId="0" fontId="12" fillId="2" borderId="21" xfId="0" applyFont="1" applyFill="1" applyBorder="1"/>
    <xf numFmtId="0" fontId="12" fillId="2" borderId="21" xfId="0" applyFont="1" applyFill="1" applyBorder="1" applyAlignment="1">
      <alignment horizontal="left" vertical="top"/>
    </xf>
    <xf numFmtId="0" fontId="101" fillId="4" borderId="27" xfId="0" quotePrefix="1" applyFont="1" applyFill="1" applyBorder="1" applyAlignment="1">
      <alignment vertical="center"/>
    </xf>
    <xf numFmtId="166" fontId="12" fillId="2" borderId="123" xfId="1" applyNumberFormat="1" applyFont="1" applyFill="1" applyBorder="1" applyAlignment="1">
      <alignment vertical="center" wrapText="1"/>
    </xf>
    <xf numFmtId="166" fontId="12" fillId="3" borderId="39" xfId="1" applyNumberFormat="1" applyFont="1" applyFill="1" applyBorder="1" applyAlignment="1">
      <alignment vertical="center" wrapText="1"/>
    </xf>
    <xf numFmtId="165" fontId="12" fillId="3" borderId="39" xfId="1" applyNumberFormat="1" applyFont="1" applyFill="1" applyBorder="1" applyAlignment="1">
      <alignment vertical="center" wrapText="1"/>
    </xf>
    <xf numFmtId="0" fontId="16" fillId="2" borderId="39" xfId="0" applyFont="1" applyFill="1" applyBorder="1" applyAlignment="1">
      <alignment vertical="center" wrapText="1"/>
    </xf>
    <xf numFmtId="0" fontId="12" fillId="2" borderId="122" xfId="0" applyFont="1" applyFill="1" applyBorder="1" applyAlignment="1">
      <alignment horizontal="center" vertical="center" wrapText="1"/>
    </xf>
    <xf numFmtId="165" fontId="12" fillId="3" borderId="18" xfId="1" applyNumberFormat="1" applyFont="1" applyFill="1" applyBorder="1" applyAlignment="1">
      <alignment vertical="center" wrapText="1"/>
    </xf>
    <xf numFmtId="166" fontId="12" fillId="3" borderId="18" xfId="1" applyNumberFormat="1" applyFont="1" applyFill="1" applyBorder="1" applyAlignment="1">
      <alignment vertical="center" wrapText="1"/>
    </xf>
    <xf numFmtId="165" fontId="12" fillId="3" borderId="5" xfId="1" applyNumberFormat="1" applyFont="1" applyFill="1" applyBorder="1" applyAlignment="1">
      <alignment vertical="center" wrapText="1"/>
    </xf>
    <xf numFmtId="165" fontId="12" fillId="2" borderId="5" xfId="1" applyNumberFormat="1" applyFont="1" applyFill="1" applyBorder="1" applyAlignment="1">
      <alignment vertical="center" wrapText="1"/>
    </xf>
    <xf numFmtId="9" fontId="33" fillId="2" borderId="62" xfId="2" applyFont="1" applyFill="1" applyBorder="1" applyAlignment="1">
      <alignment vertical="center" wrapText="1"/>
    </xf>
    <xf numFmtId="166" fontId="33" fillId="2" borderId="14" xfId="0" applyNumberFormat="1" applyFont="1" applyFill="1" applyBorder="1" applyAlignment="1">
      <alignment vertical="center" wrapText="1"/>
    </xf>
    <xf numFmtId="165" fontId="33" fillId="2" borderId="14" xfId="1" applyNumberFormat="1" applyFont="1" applyFill="1" applyBorder="1" applyAlignment="1">
      <alignment vertical="center" wrapText="1"/>
    </xf>
    <xf numFmtId="165" fontId="12" fillId="2" borderId="0" xfId="1" applyNumberFormat="1" applyFont="1" applyFill="1" applyBorder="1" applyAlignment="1">
      <alignment vertical="center" wrapText="1"/>
    </xf>
    <xf numFmtId="0" fontId="101" fillId="4" borderId="65" xfId="0" applyFont="1" applyFill="1" applyBorder="1" applyAlignment="1">
      <alignment vertical="center"/>
    </xf>
    <xf numFmtId="0" fontId="79" fillId="3" borderId="124" xfId="0" applyFont="1" applyFill="1" applyBorder="1" applyAlignment="1">
      <alignment horizontal="center" vertical="center" wrapText="1"/>
    </xf>
    <xf numFmtId="0" fontId="79" fillId="3" borderId="117" xfId="0" applyFont="1" applyFill="1" applyBorder="1" applyAlignment="1">
      <alignment horizontal="center" vertical="center" wrapText="1"/>
    </xf>
    <xf numFmtId="0" fontId="79" fillId="3" borderId="116" xfId="0" applyFont="1" applyFill="1" applyBorder="1" applyAlignment="1">
      <alignment horizontal="center" vertical="center" wrapText="1"/>
    </xf>
    <xf numFmtId="0" fontId="79" fillId="3" borderId="118" xfId="0" applyFont="1" applyFill="1" applyBorder="1" applyAlignment="1">
      <alignment horizontal="center" vertical="center" wrapText="1"/>
    </xf>
    <xf numFmtId="0" fontId="86" fillId="0" borderId="0" xfId="0" applyFont="1" applyAlignment="1">
      <alignment vertical="center" wrapText="1"/>
    </xf>
    <xf numFmtId="0" fontId="48" fillId="2" borderId="0" xfId="0" applyFont="1" applyFill="1"/>
    <xf numFmtId="166" fontId="12" fillId="2" borderId="0" xfId="1" applyNumberFormat="1" applyFont="1" applyFill="1" applyBorder="1" applyAlignment="1">
      <alignment horizontal="center" vertical="center" wrapText="1"/>
    </xf>
    <xf numFmtId="0" fontId="103" fillId="2" borderId="0" xfId="0" applyFont="1" applyFill="1" applyAlignment="1">
      <alignment vertical="center" wrapText="1"/>
    </xf>
    <xf numFmtId="0" fontId="12" fillId="2" borderId="0" xfId="0" applyFont="1" applyFill="1" applyAlignment="1">
      <alignment vertical="center" wrapText="1"/>
    </xf>
    <xf numFmtId="166" fontId="33" fillId="2" borderId="123" xfId="1" applyNumberFormat="1" applyFont="1" applyFill="1" applyBorder="1" applyAlignment="1">
      <alignment vertical="center" wrapText="1"/>
    </xf>
    <xf numFmtId="0" fontId="12" fillId="2" borderId="48" xfId="0" applyFont="1" applyFill="1" applyBorder="1" applyAlignment="1">
      <alignment vertical="center" wrapText="1"/>
    </xf>
    <xf numFmtId="0" fontId="12" fillId="2" borderId="52" xfId="0" applyFont="1" applyFill="1" applyBorder="1" applyAlignment="1">
      <alignment vertical="center" wrapText="1"/>
    </xf>
    <xf numFmtId="0" fontId="85" fillId="2" borderId="62" xfId="0" applyFont="1" applyFill="1" applyBorder="1" applyAlignment="1">
      <alignment horizontal="center" vertical="center" wrapText="1"/>
    </xf>
    <xf numFmtId="9" fontId="85" fillId="2" borderId="14" xfId="0" applyNumberFormat="1" applyFont="1" applyFill="1" applyBorder="1" applyAlignment="1">
      <alignment horizontal="center" vertical="center" wrapText="1"/>
    </xf>
    <xf numFmtId="0" fontId="18" fillId="5" borderId="78" xfId="0" applyFont="1" applyFill="1" applyBorder="1" applyAlignment="1">
      <alignment horizontal="center" vertical="center" wrapText="1"/>
    </xf>
    <xf numFmtId="0" fontId="85" fillId="2" borderId="53" xfId="0" applyFont="1" applyFill="1" applyBorder="1" applyAlignment="1">
      <alignment horizontal="center" vertical="center" wrapText="1"/>
    </xf>
    <xf numFmtId="0" fontId="85" fillId="2" borderId="31" xfId="0" applyFont="1" applyFill="1" applyBorder="1" applyAlignment="1">
      <alignment horizontal="center" vertical="center" wrapText="1"/>
    </xf>
    <xf numFmtId="9" fontId="85" fillId="2" borderId="31" xfId="0" applyNumberFormat="1" applyFont="1" applyFill="1" applyBorder="1" applyAlignment="1">
      <alignment horizontal="center" vertical="center" wrapText="1"/>
    </xf>
    <xf numFmtId="0" fontId="18" fillId="5" borderId="56" xfId="0" applyFont="1" applyFill="1" applyBorder="1" applyAlignment="1">
      <alignment horizontal="center" vertical="center" wrapText="1"/>
    </xf>
    <xf numFmtId="0" fontId="17" fillId="3" borderId="175" xfId="0" applyFont="1" applyFill="1" applyBorder="1" applyAlignment="1">
      <alignment vertical="center" wrapText="1"/>
    </xf>
    <xf numFmtId="0" fontId="17" fillId="3" borderId="52" xfId="0" applyFont="1" applyFill="1" applyBorder="1" applyAlignment="1">
      <alignment horizontal="right" vertical="top"/>
    </xf>
    <xf numFmtId="10" fontId="33" fillId="2" borderId="0" xfId="2" applyNumberFormat="1" applyFont="1" applyFill="1" applyBorder="1" applyAlignment="1">
      <alignment vertical="center" wrapText="1"/>
    </xf>
    <xf numFmtId="167" fontId="33" fillId="2" borderId="0" xfId="2" applyNumberFormat="1" applyFont="1" applyFill="1" applyBorder="1" applyAlignment="1">
      <alignment vertical="center" wrapText="1"/>
    </xf>
    <xf numFmtId="167" fontId="33" fillId="2" borderId="184" xfId="2" applyNumberFormat="1" applyFont="1" applyFill="1" applyBorder="1" applyAlignment="1">
      <alignment horizontal="right" vertical="center" wrapText="1"/>
    </xf>
    <xf numFmtId="43" fontId="33" fillId="2" borderId="185" xfId="1" applyFont="1" applyFill="1" applyBorder="1" applyAlignment="1">
      <alignment horizontal="right" vertical="center" wrapText="1"/>
    </xf>
    <xf numFmtId="166" fontId="33" fillId="2" borderId="185" xfId="1" applyNumberFormat="1" applyFont="1" applyFill="1" applyBorder="1" applyAlignment="1">
      <alignment horizontal="right" vertical="center" wrapText="1"/>
    </xf>
    <xf numFmtId="167" fontId="33" fillId="2" borderId="192" xfId="2" applyNumberFormat="1" applyFont="1" applyFill="1" applyBorder="1" applyAlignment="1">
      <alignment horizontal="right" vertical="center" wrapText="1"/>
    </xf>
    <xf numFmtId="43" fontId="33" fillId="2" borderId="117" xfId="1" applyFont="1" applyFill="1" applyBorder="1" applyAlignment="1">
      <alignment horizontal="right" vertical="center" wrapText="1"/>
    </xf>
    <xf numFmtId="166" fontId="33" fillId="2" borderId="117" xfId="1" applyNumberFormat="1" applyFont="1" applyFill="1" applyBorder="1" applyAlignment="1">
      <alignment horizontal="right" vertical="center" wrapText="1"/>
    </xf>
    <xf numFmtId="167" fontId="12" fillId="2" borderId="189" xfId="2" applyNumberFormat="1" applyFont="1" applyFill="1" applyBorder="1" applyAlignment="1">
      <alignment horizontal="right" vertical="center" wrapText="1"/>
    </xf>
    <xf numFmtId="43" fontId="12" fillId="2" borderId="18" xfId="1" applyFont="1" applyFill="1" applyBorder="1" applyAlignment="1">
      <alignment horizontal="right" vertical="center" wrapText="1"/>
    </xf>
    <xf numFmtId="166" fontId="12" fillId="2" borderId="18" xfId="1" applyNumberFormat="1" applyFont="1" applyFill="1" applyBorder="1" applyAlignment="1">
      <alignment horizontal="right" vertical="center" wrapText="1"/>
    </xf>
    <xf numFmtId="167" fontId="12" fillId="2" borderId="191" xfId="2" applyNumberFormat="1" applyFont="1" applyFill="1" applyBorder="1" applyAlignment="1">
      <alignment horizontal="right" vertical="center" wrapText="1"/>
    </xf>
    <xf numFmtId="43" fontId="12" fillId="2" borderId="5" xfId="1" applyFont="1" applyFill="1" applyBorder="1" applyAlignment="1">
      <alignment horizontal="right" vertical="center" wrapText="1"/>
    </xf>
    <xf numFmtId="167" fontId="12" fillId="2" borderId="191" xfId="1" applyNumberFormat="1" applyFont="1" applyFill="1" applyBorder="1" applyAlignment="1">
      <alignment vertical="center" wrapText="1"/>
    </xf>
    <xf numFmtId="167" fontId="33" fillId="2" borderId="193" xfId="1" applyNumberFormat="1" applyFont="1" applyFill="1" applyBorder="1" applyAlignment="1">
      <alignment horizontal="right" vertical="center" wrapText="1"/>
    </xf>
    <xf numFmtId="166" fontId="33" fillId="2" borderId="194" xfId="1" applyNumberFormat="1" applyFont="1" applyFill="1" applyBorder="1" applyAlignment="1">
      <alignment horizontal="center" vertical="center" wrapText="1"/>
    </xf>
    <xf numFmtId="0" fontId="18" fillId="5" borderId="195" xfId="0" applyFont="1" applyFill="1" applyBorder="1" applyAlignment="1">
      <alignment horizontal="center" vertical="center" wrapText="1"/>
    </xf>
    <xf numFmtId="43" fontId="12" fillId="2" borderId="191" xfId="1" applyFont="1" applyFill="1" applyBorder="1" applyAlignment="1">
      <alignment vertical="center" wrapText="1"/>
    </xf>
    <xf numFmtId="10" fontId="33" fillId="2" borderId="204" xfId="1" applyNumberFormat="1" applyFont="1" applyFill="1" applyBorder="1" applyAlignment="1">
      <alignment horizontal="right" vertical="center" wrapText="1"/>
    </xf>
    <xf numFmtId="166" fontId="33" fillId="2" borderId="31" xfId="1" applyNumberFormat="1" applyFont="1" applyFill="1" applyBorder="1" applyAlignment="1">
      <alignment horizontal="center" vertical="center" wrapText="1"/>
    </xf>
    <xf numFmtId="0" fontId="18" fillId="5" borderId="205" xfId="0" applyFont="1" applyFill="1" applyBorder="1" applyAlignment="1">
      <alignment horizontal="center" vertical="center" wrapText="1"/>
    </xf>
    <xf numFmtId="166" fontId="48" fillId="2" borderId="0" xfId="1" applyNumberFormat="1" applyFont="1" applyFill="1" applyBorder="1" applyAlignment="1">
      <alignment vertical="center" wrapText="1"/>
    </xf>
    <xf numFmtId="43" fontId="48" fillId="2" borderId="0" xfId="1" applyFont="1" applyFill="1" applyBorder="1" applyAlignment="1">
      <alignment vertical="center" wrapText="1"/>
    </xf>
    <xf numFmtId="0" fontId="48" fillId="2" borderId="0" xfId="0" applyFont="1" applyFill="1" applyAlignment="1">
      <alignment vertical="top"/>
    </xf>
    <xf numFmtId="166" fontId="12" fillId="2" borderId="20" xfId="1" applyNumberFormat="1" applyFont="1" applyFill="1" applyBorder="1" applyAlignment="1">
      <alignment vertical="center" wrapText="1"/>
    </xf>
    <xf numFmtId="166" fontId="12" fillId="2" borderId="21" xfId="1" applyNumberFormat="1" applyFont="1" applyFill="1" applyBorder="1" applyAlignment="1">
      <alignment vertical="center" wrapText="1"/>
    </xf>
    <xf numFmtId="43" fontId="12" fillId="2" borderId="21" xfId="1" applyFont="1" applyFill="1" applyBorder="1" applyAlignment="1">
      <alignment vertical="center" wrapText="1"/>
    </xf>
    <xf numFmtId="0" fontId="33" fillId="2" borderId="22" xfId="0" applyFont="1" applyFill="1" applyBorder="1" applyAlignment="1">
      <alignment vertical="center" wrapText="1"/>
    </xf>
    <xf numFmtId="0" fontId="33" fillId="2" borderId="118" xfId="0" applyFont="1" applyFill="1" applyBorder="1" applyAlignment="1">
      <alignment vertical="center" wrapText="1"/>
    </xf>
    <xf numFmtId="0" fontId="12" fillId="2" borderId="6" xfId="0" applyFont="1" applyFill="1" applyBorder="1" applyAlignment="1">
      <alignment vertical="center" wrapText="1"/>
    </xf>
    <xf numFmtId="166" fontId="12" fillId="2" borderId="7" xfId="1" applyNumberFormat="1" applyFont="1" applyFill="1" applyBorder="1" applyAlignment="1">
      <alignment vertical="center" wrapText="1"/>
    </xf>
    <xf numFmtId="166" fontId="12" fillId="2" borderId="8" xfId="1" applyNumberFormat="1" applyFont="1" applyFill="1" applyBorder="1" applyAlignment="1">
      <alignment vertical="center" wrapText="1"/>
    </xf>
    <xf numFmtId="43" fontId="12" fillId="2" borderId="8" xfId="1" applyFont="1" applyFill="1" applyBorder="1" applyAlignment="1">
      <alignment vertical="center" wrapText="1"/>
    </xf>
    <xf numFmtId="0" fontId="18" fillId="5" borderId="9" xfId="0" applyFont="1" applyFill="1" applyBorder="1" applyAlignment="1">
      <alignment horizontal="center" vertical="center" wrapText="1"/>
    </xf>
    <xf numFmtId="0" fontId="12" fillId="2" borderId="19" xfId="0" applyFont="1" applyFill="1" applyBorder="1" applyAlignment="1">
      <alignment vertical="center" wrapText="1"/>
    </xf>
    <xf numFmtId="0" fontId="93" fillId="3" borderId="116" xfId="0" applyFont="1" applyFill="1" applyBorder="1" applyAlignment="1">
      <alignment horizontal="center" vertical="center" wrapText="1"/>
    </xf>
    <xf numFmtId="0" fontId="66" fillId="4" borderId="116" xfId="0" applyFont="1" applyFill="1" applyBorder="1" applyAlignment="1">
      <alignment vertical="center"/>
    </xf>
    <xf numFmtId="0" fontId="66" fillId="4" borderId="117" xfId="0" applyFont="1" applyFill="1" applyBorder="1" applyAlignment="1">
      <alignment vertical="center"/>
    </xf>
    <xf numFmtId="166" fontId="12" fillId="2" borderId="221" xfId="1" applyNumberFormat="1" applyFont="1" applyFill="1" applyBorder="1" applyAlignment="1">
      <alignment vertical="center" wrapText="1"/>
    </xf>
    <xf numFmtId="166" fontId="12" fillId="2" borderId="219" xfId="1" applyNumberFormat="1" applyFont="1" applyFill="1" applyBorder="1" applyAlignment="1">
      <alignment vertical="center" wrapText="1"/>
    </xf>
    <xf numFmtId="0" fontId="12" fillId="2" borderId="220" xfId="0" applyFont="1" applyFill="1" applyBorder="1" applyAlignment="1">
      <alignment horizontal="left" vertical="center" wrapText="1"/>
    </xf>
    <xf numFmtId="166" fontId="12" fillId="2" borderId="191" xfId="1" applyNumberFormat="1" applyFont="1" applyFill="1" applyBorder="1" applyAlignment="1">
      <alignment vertical="center" wrapText="1"/>
    </xf>
    <xf numFmtId="0" fontId="12" fillId="2" borderId="190" xfId="0" applyFont="1" applyFill="1" applyBorder="1" applyAlignment="1">
      <alignment horizontal="left" vertical="center" wrapText="1"/>
    </xf>
    <xf numFmtId="166" fontId="12" fillId="2" borderId="204" xfId="1" applyNumberFormat="1" applyFont="1" applyFill="1" applyBorder="1" applyAlignment="1">
      <alignment vertical="center" wrapText="1"/>
    </xf>
    <xf numFmtId="0" fontId="33" fillId="2" borderId="205" xfId="0" applyFont="1" applyFill="1" applyBorder="1" applyAlignment="1">
      <alignment horizontal="left" vertical="center" wrapText="1"/>
    </xf>
    <xf numFmtId="166" fontId="33" fillId="2" borderId="192" xfId="1" applyNumberFormat="1" applyFont="1" applyFill="1" applyBorder="1" applyAlignment="1">
      <alignment vertical="center" wrapText="1"/>
    </xf>
    <xf numFmtId="0" fontId="33" fillId="2" borderId="222" xfId="0" applyFont="1" applyFill="1" applyBorder="1" applyAlignment="1">
      <alignment horizontal="left" vertical="center" wrapText="1"/>
    </xf>
    <xf numFmtId="166" fontId="12" fillId="2" borderId="189" xfId="1" applyNumberFormat="1" applyFont="1" applyFill="1" applyBorder="1" applyAlignment="1">
      <alignment vertical="center" wrapText="1"/>
    </xf>
    <xf numFmtId="0" fontId="12" fillId="2" borderId="188" xfId="0" applyFont="1" applyFill="1" applyBorder="1" applyAlignment="1">
      <alignment horizontal="left" vertical="center" wrapText="1"/>
    </xf>
    <xf numFmtId="166" fontId="12" fillId="2" borderId="223" xfId="1" applyNumberFormat="1" applyFont="1" applyFill="1" applyBorder="1" applyAlignment="1">
      <alignment vertical="center" wrapText="1"/>
    </xf>
    <xf numFmtId="0" fontId="33" fillId="2" borderId="190" xfId="0" applyFont="1" applyFill="1" applyBorder="1" applyAlignment="1">
      <alignment horizontal="left" vertical="center" wrapText="1"/>
    </xf>
    <xf numFmtId="166" fontId="33" fillId="2" borderId="193" xfId="1" applyNumberFormat="1" applyFont="1" applyFill="1" applyBorder="1" applyAlignment="1">
      <alignment vertical="center" wrapText="1"/>
    </xf>
    <xf numFmtId="166" fontId="33" fillId="2" borderId="194" xfId="1" applyNumberFormat="1" applyFont="1" applyFill="1" applyBorder="1" applyAlignment="1">
      <alignment vertical="center" wrapText="1"/>
    </xf>
    <xf numFmtId="0" fontId="17" fillId="5" borderId="195" xfId="0" applyFont="1" applyFill="1" applyBorder="1" applyAlignment="1">
      <alignment horizontal="center" vertical="center" wrapText="1"/>
    </xf>
    <xf numFmtId="0" fontId="16" fillId="3" borderId="199" xfId="0" applyFont="1" applyFill="1" applyBorder="1" applyAlignment="1">
      <alignment horizontal="center" vertical="center" wrapText="1"/>
    </xf>
    <xf numFmtId="0" fontId="16" fillId="3" borderId="200" xfId="0" applyFont="1" applyFill="1" applyBorder="1" applyAlignment="1">
      <alignment horizontal="center" vertical="center" wrapText="1"/>
    </xf>
    <xf numFmtId="0" fontId="37" fillId="4" borderId="184" xfId="0" applyFont="1" applyFill="1" applyBorder="1" applyAlignment="1">
      <alignment vertical="center"/>
    </xf>
    <xf numFmtId="0" fontId="37" fillId="4" borderId="185" xfId="0" applyFont="1" applyFill="1" applyBorder="1" applyAlignment="1">
      <alignment vertical="center"/>
    </xf>
    <xf numFmtId="0" fontId="37" fillId="4" borderId="186" xfId="0" applyFont="1" applyFill="1" applyBorder="1" applyAlignment="1">
      <alignment vertical="center"/>
    </xf>
    <xf numFmtId="0" fontId="17" fillId="3" borderId="224" xfId="0" applyFont="1" applyFill="1" applyBorder="1" applyAlignment="1">
      <alignment horizontal="center" vertical="center" wrapText="1"/>
    </xf>
    <xf numFmtId="0" fontId="105" fillId="3" borderId="225" xfId="0" applyFont="1" applyFill="1" applyBorder="1" applyAlignment="1">
      <alignment horizontal="center" vertical="center" wrapText="1"/>
    </xf>
    <xf numFmtId="0" fontId="105" fillId="3" borderId="226" xfId="0" applyFont="1" applyFill="1" applyBorder="1" applyAlignment="1">
      <alignment horizontal="center" vertical="center" wrapText="1"/>
    </xf>
    <xf numFmtId="0" fontId="105" fillId="3" borderId="227" xfId="0" applyFont="1" applyFill="1" applyBorder="1" applyAlignment="1">
      <alignment horizontal="center" vertical="center" wrapText="1"/>
    </xf>
    <xf numFmtId="0" fontId="12" fillId="2" borderId="20" xfId="0" applyFont="1" applyFill="1" applyBorder="1"/>
    <xf numFmtId="166" fontId="12" fillId="2" borderId="57" xfId="1" applyNumberFormat="1" applyFont="1" applyFill="1" applyBorder="1" applyAlignment="1">
      <alignment vertical="center" wrapText="1"/>
    </xf>
    <xf numFmtId="0" fontId="12" fillId="2" borderId="23" xfId="0" applyFont="1" applyFill="1" applyBorder="1"/>
    <xf numFmtId="166" fontId="12" fillId="5" borderId="49" xfId="1" applyNumberFormat="1" applyFont="1" applyFill="1" applyBorder="1" applyAlignment="1">
      <alignment vertical="center" wrapText="1"/>
    </xf>
    <xf numFmtId="0" fontId="12" fillId="2" borderId="5" xfId="0" applyFont="1" applyFill="1" applyBorder="1" applyAlignment="1">
      <alignment horizontal="left" vertical="center" wrapText="1" indent="1"/>
    </xf>
    <xf numFmtId="166" fontId="33" fillId="2" borderId="49" xfId="1" applyNumberFormat="1" applyFont="1" applyFill="1" applyBorder="1" applyAlignment="1">
      <alignment vertical="center" wrapText="1"/>
    </xf>
    <xf numFmtId="166" fontId="12" fillId="5" borderId="6" xfId="1" applyNumberFormat="1" applyFont="1" applyFill="1" applyBorder="1" applyAlignment="1">
      <alignment vertical="center" wrapText="1"/>
    </xf>
    <xf numFmtId="0" fontId="12" fillId="2" borderId="25" xfId="0" applyFont="1" applyFill="1" applyBorder="1"/>
    <xf numFmtId="166" fontId="33" fillId="2" borderId="120" xfId="1" applyNumberFormat="1" applyFont="1" applyFill="1" applyBorder="1" applyAlignment="1">
      <alignment vertical="center" wrapText="1"/>
    </xf>
    <xf numFmtId="166" fontId="12" fillId="5" borderId="8" xfId="1" applyNumberFormat="1" applyFont="1" applyFill="1" applyBorder="1" applyAlignment="1">
      <alignment vertical="center" wrapText="1"/>
    </xf>
    <xf numFmtId="166" fontId="12" fillId="5" borderId="9" xfId="1" applyNumberFormat="1" applyFont="1" applyFill="1" applyBorder="1" applyAlignment="1">
      <alignment vertical="center" wrapText="1"/>
    </xf>
    <xf numFmtId="0" fontId="33" fillId="2" borderId="8" xfId="0" applyFont="1" applyFill="1" applyBorder="1" applyAlignment="1">
      <alignment vertical="center" wrapText="1"/>
    </xf>
    <xf numFmtId="0" fontId="33" fillId="2" borderId="9" xfId="0" applyFont="1" applyFill="1" applyBorder="1" applyAlignment="1">
      <alignment horizontal="center" vertical="center" wrapText="1"/>
    </xf>
    <xf numFmtId="0" fontId="79" fillId="3" borderId="41" xfId="0" applyFont="1" applyFill="1" applyBorder="1" applyAlignment="1">
      <alignment horizontal="center" vertical="center" wrapText="1"/>
    </xf>
    <xf numFmtId="0" fontId="79" fillId="3" borderId="36" xfId="0" applyFont="1" applyFill="1" applyBorder="1" applyAlignment="1">
      <alignment horizontal="center" vertical="center" wrapText="1"/>
    </xf>
    <xf numFmtId="0" fontId="79" fillId="3" borderId="228" xfId="0" applyFont="1" applyFill="1" applyBorder="1" applyAlignment="1">
      <alignment horizontal="center" vertical="center" wrapText="1"/>
    </xf>
    <xf numFmtId="0" fontId="79" fillId="3" borderId="26" xfId="0" applyFont="1" applyFill="1" applyBorder="1" applyAlignment="1">
      <alignment horizontal="center" vertical="center" wrapText="1"/>
    </xf>
    <xf numFmtId="0" fontId="79" fillId="3" borderId="25" xfId="0" applyFont="1" applyFill="1" applyBorder="1" applyAlignment="1">
      <alignment horizontal="center" vertical="center" wrapText="1"/>
    </xf>
    <xf numFmtId="0" fontId="79" fillId="3" borderId="27" xfId="0" applyFont="1" applyFill="1" applyBorder="1" applyAlignment="1">
      <alignment horizontal="center" vertical="center" wrapText="1"/>
    </xf>
    <xf numFmtId="0" fontId="66" fillId="4" borderId="124" xfId="0" applyFont="1" applyFill="1" applyBorder="1" applyAlignment="1">
      <alignment vertical="center"/>
    </xf>
    <xf numFmtId="0" fontId="63" fillId="2" borderId="0" xfId="0" applyFont="1" applyFill="1" applyAlignment="1">
      <alignment horizontal="left" vertical="top" wrapText="1"/>
    </xf>
    <xf numFmtId="166" fontId="33" fillId="2" borderId="20" xfId="1" applyNumberFormat="1" applyFont="1" applyFill="1" applyBorder="1" applyAlignment="1">
      <alignment horizontal="center" vertical="center" wrapText="1"/>
    </xf>
    <xf numFmtId="166" fontId="12" fillId="2" borderId="21" xfId="1" applyNumberFormat="1" applyFont="1" applyFill="1" applyBorder="1" applyAlignment="1">
      <alignment horizontal="center" vertical="center" wrapText="1"/>
    </xf>
    <xf numFmtId="166" fontId="12" fillId="2" borderId="22" xfId="1" applyNumberFormat="1" applyFont="1" applyFill="1" applyBorder="1" applyAlignment="1">
      <alignment horizontal="center" vertical="center" wrapText="1"/>
    </xf>
    <xf numFmtId="166" fontId="33" fillId="2" borderId="21" xfId="1" applyNumberFormat="1" applyFont="1" applyFill="1" applyBorder="1" applyAlignment="1">
      <alignment horizontal="center" vertical="center" wrapText="1"/>
    </xf>
    <xf numFmtId="0" fontId="12" fillId="2" borderId="21" xfId="0" applyFont="1" applyFill="1" applyBorder="1" applyAlignment="1">
      <alignment horizontal="left" vertical="center" wrapText="1" indent="1"/>
    </xf>
    <xf numFmtId="0" fontId="12" fillId="2" borderId="22" xfId="0" applyFont="1" applyFill="1" applyBorder="1" applyAlignment="1">
      <alignment horizontal="center" vertical="center" wrapText="1"/>
    </xf>
    <xf numFmtId="166" fontId="33" fillId="2" borderId="23" xfId="1" applyNumberFormat="1" applyFont="1" applyFill="1" applyBorder="1" applyAlignment="1">
      <alignment horizontal="center" vertical="center" wrapText="1"/>
    </xf>
    <xf numFmtId="166" fontId="12" fillId="2" borderId="24" xfId="1" applyNumberFormat="1" applyFont="1" applyFill="1" applyBorder="1" applyAlignment="1">
      <alignment horizontal="center" vertical="center" wrapText="1"/>
    </xf>
    <xf numFmtId="166" fontId="33" fillId="2" borderId="0" xfId="1" applyNumberFormat="1" applyFont="1" applyFill="1" applyBorder="1" applyAlignment="1">
      <alignment horizontal="center" vertical="center" wrapText="1"/>
    </xf>
    <xf numFmtId="0" fontId="12" fillId="2" borderId="0" xfId="0" applyFont="1" applyFill="1" applyAlignment="1">
      <alignment horizontal="left" vertical="center" wrapText="1" indent="1"/>
    </xf>
    <xf numFmtId="0" fontId="12" fillId="2" borderId="24" xfId="0" applyFont="1" applyFill="1" applyBorder="1" applyAlignment="1">
      <alignment horizontal="center" vertical="center" wrapText="1"/>
    </xf>
    <xf numFmtId="166" fontId="12" fillId="2" borderId="23" xfId="0" applyNumberFormat="1" applyFont="1" applyFill="1" applyBorder="1"/>
    <xf numFmtId="166" fontId="12" fillId="2" borderId="0" xfId="0" applyNumberFormat="1" applyFont="1" applyFill="1"/>
    <xf numFmtId="0" fontId="12" fillId="2" borderId="0" xfId="0" applyFont="1" applyFill="1" applyAlignment="1">
      <alignment horizontal="left" vertical="center" wrapText="1"/>
    </xf>
    <xf numFmtId="166" fontId="33" fillId="2" borderId="24" xfId="1" applyNumberFormat="1" applyFont="1" applyFill="1" applyBorder="1" applyAlignment="1">
      <alignment horizontal="center" vertical="center" wrapText="1"/>
    </xf>
    <xf numFmtId="166" fontId="33" fillId="2" borderId="23" xfId="0" applyNumberFormat="1" applyFont="1" applyFill="1" applyBorder="1" applyAlignment="1">
      <alignment vertical="top"/>
    </xf>
    <xf numFmtId="166" fontId="33" fillId="2" borderId="0" xfId="1" applyNumberFormat="1" applyFont="1" applyFill="1" applyBorder="1" applyAlignment="1">
      <alignment horizontal="center" vertical="top" wrapText="1"/>
    </xf>
    <xf numFmtId="166" fontId="33" fillId="2" borderId="24" xfId="1" applyNumberFormat="1" applyFont="1" applyFill="1" applyBorder="1" applyAlignment="1">
      <alignment horizontal="center" vertical="top" wrapText="1"/>
    </xf>
    <xf numFmtId="166" fontId="33" fillId="2" borderId="0" xfId="0" applyNumberFormat="1" applyFont="1" applyFill="1" applyAlignment="1">
      <alignment horizontal="center" vertical="top"/>
    </xf>
    <xf numFmtId="166" fontId="33" fillId="2" borderId="23" xfId="0" applyNumberFormat="1" applyFont="1" applyFill="1" applyBorder="1" applyAlignment="1">
      <alignment horizontal="center" vertical="top"/>
    </xf>
    <xf numFmtId="166" fontId="33" fillId="2" borderId="25" xfId="1" applyNumberFormat="1" applyFont="1" applyFill="1" applyBorder="1" applyAlignment="1">
      <alignment horizontal="center" vertical="center" wrapText="1"/>
    </xf>
    <xf numFmtId="166" fontId="12" fillId="2" borderId="26" xfId="1" applyNumberFormat="1" applyFont="1" applyFill="1" applyBorder="1" applyAlignment="1">
      <alignment horizontal="center" vertical="center" wrapText="1"/>
    </xf>
    <xf numFmtId="166" fontId="12" fillId="2" borderId="27" xfId="1" applyNumberFormat="1" applyFont="1" applyFill="1" applyBorder="1" applyAlignment="1">
      <alignment horizontal="center" vertical="center" wrapText="1"/>
    </xf>
    <xf numFmtId="166" fontId="33" fillId="2" borderId="26" xfId="1" applyNumberFormat="1" applyFont="1" applyFill="1" applyBorder="1" applyAlignment="1">
      <alignment horizontal="center" vertical="center" wrapText="1"/>
    </xf>
    <xf numFmtId="0" fontId="17" fillId="3" borderId="22" xfId="0" applyFont="1" applyFill="1" applyBorder="1" applyAlignment="1">
      <alignment horizontal="center" vertical="center" wrapText="1"/>
    </xf>
    <xf numFmtId="0" fontId="20" fillId="4" borderId="116" xfId="0" applyFont="1" applyFill="1" applyBorder="1" applyAlignment="1">
      <alignment vertical="center"/>
    </xf>
    <xf numFmtId="0" fontId="20" fillId="4" borderId="117" xfId="0" applyFont="1" applyFill="1" applyBorder="1" applyAlignment="1">
      <alignment vertical="center"/>
    </xf>
    <xf numFmtId="0" fontId="63" fillId="2" borderId="117" xfId="0" applyFont="1" applyFill="1" applyBorder="1" applyAlignment="1">
      <alignment horizontal="left" vertical="top" wrapText="1"/>
    </xf>
    <xf numFmtId="166" fontId="33" fillId="2" borderId="117" xfId="1" applyNumberFormat="1" applyFont="1" applyFill="1" applyBorder="1" applyAlignment="1">
      <alignment horizontal="center" vertical="center" wrapText="1"/>
    </xf>
    <xf numFmtId="0" fontId="12" fillId="2" borderId="0" xfId="0" applyFont="1" applyFill="1" applyAlignment="1">
      <alignment horizontal="left" vertical="center" wrapText="1" indent="3"/>
    </xf>
    <xf numFmtId="166" fontId="12" fillId="2" borderId="3" xfId="1" applyNumberFormat="1" applyFont="1" applyFill="1" applyBorder="1" applyAlignment="1">
      <alignment vertical="center" wrapText="1"/>
    </xf>
    <xf numFmtId="0" fontId="12" fillId="2" borderId="2" xfId="0" applyFont="1" applyFill="1" applyBorder="1" applyAlignment="1">
      <alignment horizontal="left" vertical="center" wrapText="1" indent="3"/>
    </xf>
    <xf numFmtId="0" fontId="12" fillId="2" borderId="3" xfId="0" applyFont="1" applyFill="1" applyBorder="1" applyAlignment="1">
      <alignment vertical="center" wrapText="1"/>
    </xf>
    <xf numFmtId="0" fontId="12" fillId="2" borderId="5" xfId="0" applyFont="1" applyFill="1" applyBorder="1" applyAlignment="1">
      <alignment horizontal="left" vertical="center" wrapText="1" indent="3"/>
    </xf>
    <xf numFmtId="0" fontId="16" fillId="2" borderId="5" xfId="0" applyFont="1" applyFill="1" applyBorder="1" applyAlignment="1">
      <alignment horizontal="left" vertical="center" wrapText="1" indent="1"/>
    </xf>
    <xf numFmtId="0" fontId="16" fillId="2" borderId="5" xfId="0" applyFont="1" applyFill="1" applyBorder="1" applyAlignment="1">
      <alignment horizontal="left" vertical="center" wrapText="1" indent="3"/>
    </xf>
    <xf numFmtId="0" fontId="33" fillId="2" borderId="6" xfId="0" applyFont="1" applyFill="1" applyBorder="1" applyAlignment="1">
      <alignment vertical="center" wrapText="1"/>
    </xf>
    <xf numFmtId="166" fontId="33" fillId="2" borderId="9" xfId="1" applyNumberFormat="1" applyFont="1" applyFill="1" applyBorder="1" applyAlignment="1">
      <alignment vertical="center" wrapText="1"/>
    </xf>
    <xf numFmtId="0" fontId="37" fillId="4" borderId="116" xfId="0" applyFont="1" applyFill="1" applyBorder="1" applyAlignment="1">
      <alignment vertical="center"/>
    </xf>
    <xf numFmtId="0" fontId="28" fillId="0" borderId="0" xfId="16"/>
    <xf numFmtId="0" fontId="16" fillId="0" borderId="0" xfId="16" applyFont="1"/>
    <xf numFmtId="0" fontId="16" fillId="2" borderId="0" xfId="16" applyFont="1" applyFill="1"/>
    <xf numFmtId="0" fontId="42" fillId="2" borderId="0" xfId="3" quotePrefix="1" applyFont="1" applyFill="1" applyAlignment="1">
      <alignment vertical="center" wrapText="1"/>
    </xf>
    <xf numFmtId="0" fontId="16" fillId="2" borderId="0" xfId="16" quotePrefix="1" applyFont="1" applyFill="1" applyAlignment="1">
      <alignment vertical="top"/>
    </xf>
    <xf numFmtId="41" fontId="17" fillId="2" borderId="116" xfId="16" applyNumberFormat="1" applyFont="1" applyFill="1" applyBorder="1"/>
    <xf numFmtId="41" fontId="17" fillId="2" borderId="117" xfId="16" applyNumberFormat="1" applyFont="1" applyFill="1" applyBorder="1"/>
    <xf numFmtId="41" fontId="17" fillId="2" borderId="171" xfId="16" applyNumberFormat="1" applyFont="1" applyFill="1" applyBorder="1"/>
    <xf numFmtId="0" fontId="17" fillId="2" borderId="118" xfId="16" applyFont="1" applyFill="1" applyBorder="1"/>
    <xf numFmtId="41" fontId="16" fillId="2" borderId="23" xfId="16" applyNumberFormat="1" applyFont="1" applyFill="1" applyBorder="1" applyAlignment="1">
      <alignment horizontal="left" indent="4"/>
    </xf>
    <xf numFmtId="41" fontId="16" fillId="2" borderId="0" xfId="16" applyNumberFormat="1" applyFont="1" applyFill="1" applyAlignment="1">
      <alignment horizontal="left" indent="4"/>
    </xf>
    <xf numFmtId="41" fontId="16" fillId="2" borderId="86" xfId="16" applyNumberFormat="1" applyFont="1" applyFill="1" applyBorder="1" applyAlignment="1">
      <alignment horizontal="left" indent="4"/>
    </xf>
    <xf numFmtId="0" fontId="16" fillId="2" borderId="24" xfId="16" applyFont="1" applyFill="1" applyBorder="1" applyAlignment="1">
      <alignment horizontal="left" indent="4"/>
    </xf>
    <xf numFmtId="41" fontId="17" fillId="2" borderId="116" xfId="16" applyNumberFormat="1" applyFont="1" applyFill="1" applyBorder="1" applyAlignment="1">
      <alignment horizontal="right"/>
    </xf>
    <xf numFmtId="41" fontId="17" fillId="2" borderId="117" xfId="16" applyNumberFormat="1" applyFont="1" applyFill="1" applyBorder="1" applyAlignment="1">
      <alignment horizontal="right"/>
    </xf>
    <xf numFmtId="41" fontId="17" fillId="2" borderId="171" xfId="16" applyNumberFormat="1" applyFont="1" applyFill="1" applyBorder="1" applyAlignment="1">
      <alignment horizontal="right"/>
    </xf>
    <xf numFmtId="0" fontId="17" fillId="2" borderId="118" xfId="16" applyFont="1" applyFill="1" applyBorder="1" applyAlignment="1">
      <alignment horizontal="left"/>
    </xf>
    <xf numFmtId="41" fontId="16" fillId="2" borderId="17" xfId="16" applyNumberFormat="1" applyFont="1" applyFill="1" applyBorder="1" applyAlignment="1">
      <alignment horizontal="right"/>
    </xf>
    <xf numFmtId="41" fontId="16" fillId="2" borderId="18" xfId="16" applyNumberFormat="1" applyFont="1" applyFill="1" applyBorder="1" applyAlignment="1">
      <alignment horizontal="right"/>
    </xf>
    <xf numFmtId="41" fontId="16" fillId="2" borderId="85" xfId="16" applyNumberFormat="1" applyFont="1" applyFill="1" applyBorder="1" applyAlignment="1">
      <alignment horizontal="right"/>
    </xf>
    <xf numFmtId="0" fontId="16" fillId="2" borderId="19" xfId="16" applyFont="1" applyFill="1" applyBorder="1" applyAlignment="1">
      <alignment horizontal="left"/>
    </xf>
    <xf numFmtId="41" fontId="16" fillId="2" borderId="4" xfId="16" applyNumberFormat="1" applyFont="1" applyFill="1" applyBorder="1" applyAlignment="1">
      <alignment horizontal="right"/>
    </xf>
    <xf numFmtId="41" fontId="16" fillId="2" borderId="5" xfId="16" applyNumberFormat="1" applyFont="1" applyFill="1" applyBorder="1" applyAlignment="1">
      <alignment horizontal="right"/>
    </xf>
    <xf numFmtId="41" fontId="16" fillId="2" borderId="29" xfId="16" applyNumberFormat="1" applyFont="1" applyFill="1" applyBorder="1" applyAlignment="1">
      <alignment horizontal="right"/>
    </xf>
    <xf numFmtId="0" fontId="16" fillId="2" borderId="6" xfId="16" applyFont="1" applyFill="1" applyBorder="1" applyAlignment="1">
      <alignment horizontal="left" indent="4"/>
    </xf>
    <xf numFmtId="0" fontId="17" fillId="2" borderId="6" xfId="16" applyFont="1" applyFill="1" applyBorder="1"/>
    <xf numFmtId="41" fontId="16" fillId="2" borderId="4" xfId="16" applyNumberFormat="1" applyFont="1" applyFill="1" applyBorder="1"/>
    <xf numFmtId="41" fontId="16" fillId="2" borderId="5" xfId="16" applyNumberFormat="1" applyFont="1" applyFill="1" applyBorder="1"/>
    <xf numFmtId="41" fontId="16" fillId="2" borderId="29" xfId="16" applyNumberFormat="1" applyFont="1" applyFill="1" applyBorder="1"/>
    <xf numFmtId="41" fontId="16" fillId="2" borderId="30" xfId="16" applyNumberFormat="1" applyFont="1" applyFill="1" applyBorder="1"/>
    <xf numFmtId="41" fontId="16" fillId="2" borderId="31" xfId="16" applyNumberFormat="1" applyFont="1" applyFill="1" applyBorder="1"/>
    <xf numFmtId="41" fontId="16" fillId="2" borderId="33" xfId="16" applyNumberFormat="1" applyFont="1" applyFill="1" applyBorder="1"/>
    <xf numFmtId="0" fontId="16" fillId="2" borderId="32" xfId="16" applyFont="1" applyFill="1" applyBorder="1"/>
    <xf numFmtId="41" fontId="17" fillId="2" borderId="0" xfId="16" applyNumberFormat="1" applyFont="1" applyFill="1" applyAlignment="1">
      <alignment horizontal="left" indent="4"/>
    </xf>
    <xf numFmtId="41" fontId="17" fillId="2" borderId="86" xfId="16" applyNumberFormat="1" applyFont="1" applyFill="1" applyBorder="1" applyAlignment="1">
      <alignment horizontal="left" indent="4"/>
    </xf>
    <xf numFmtId="0" fontId="16" fillId="2" borderId="19" xfId="16" applyFont="1" applyFill="1" applyBorder="1" applyAlignment="1">
      <alignment horizontal="left" indent="4"/>
    </xf>
    <xf numFmtId="0" fontId="17" fillId="2" borderId="32" xfId="16" applyFont="1" applyFill="1" applyBorder="1"/>
    <xf numFmtId="41" fontId="16" fillId="2" borderId="17" xfId="16" applyNumberFormat="1" applyFont="1" applyFill="1" applyBorder="1" applyAlignment="1">
      <alignment horizontal="left" indent="4"/>
    </xf>
    <xf numFmtId="41" fontId="16" fillId="2" borderId="18" xfId="16" applyNumberFormat="1" applyFont="1" applyFill="1" applyBorder="1" applyAlignment="1">
      <alignment horizontal="left" indent="4"/>
    </xf>
    <xf numFmtId="41" fontId="16" fillId="2" borderId="85" xfId="16" applyNumberFormat="1" applyFont="1" applyFill="1" applyBorder="1" applyAlignment="1">
      <alignment horizontal="left" indent="4"/>
    </xf>
    <xf numFmtId="0" fontId="16" fillId="2" borderId="6" xfId="16" applyFont="1" applyFill="1" applyBorder="1" applyAlignment="1">
      <alignment horizontal="left" indent="7"/>
    </xf>
    <xf numFmtId="41" fontId="29" fillId="2" borderId="4" xfId="8" quotePrefix="1" applyNumberFormat="1" applyFont="1" applyFill="1" applyBorder="1" applyAlignment="1" applyProtection="1">
      <alignment horizontal="right" vertical="center"/>
    </xf>
    <xf numFmtId="41" fontId="29" fillId="2" borderId="5" xfId="8" quotePrefix="1" applyNumberFormat="1" applyFont="1" applyFill="1" applyBorder="1" applyAlignment="1" applyProtection="1">
      <alignment horizontal="right" vertical="center"/>
    </xf>
    <xf numFmtId="41" fontId="29" fillId="2" borderId="29" xfId="8" quotePrefix="1" applyNumberFormat="1" applyFont="1" applyFill="1" applyBorder="1" applyAlignment="1" applyProtection="1">
      <alignment horizontal="right" vertical="center"/>
    </xf>
    <xf numFmtId="41" fontId="16" fillId="2" borderId="4" xfId="16" applyNumberFormat="1" applyFont="1" applyFill="1" applyBorder="1" applyAlignment="1">
      <alignment horizontal="left" indent="4"/>
    </xf>
    <xf numFmtId="41" fontId="16" fillId="2" borderId="5" xfId="16" applyNumberFormat="1" applyFont="1" applyFill="1" applyBorder="1" applyAlignment="1">
      <alignment horizontal="left" indent="4"/>
    </xf>
    <xf numFmtId="41" fontId="16" fillId="2" borderId="29" xfId="16" applyNumberFormat="1" applyFont="1" applyFill="1" applyBorder="1" applyAlignment="1">
      <alignment horizontal="left" indent="4"/>
    </xf>
    <xf numFmtId="0" fontId="17" fillId="2" borderId="6" xfId="16" applyFont="1" applyFill="1" applyBorder="1" applyAlignment="1">
      <alignment horizontal="left"/>
    </xf>
    <xf numFmtId="0" fontId="17" fillId="2" borderId="4" xfId="16" applyFont="1" applyFill="1" applyBorder="1"/>
    <xf numFmtId="0" fontId="16" fillId="2" borderId="5" xfId="16" applyFont="1" applyFill="1" applyBorder="1"/>
    <xf numFmtId="0" fontId="16" fillId="2" borderId="29" xfId="16" applyFont="1" applyFill="1" applyBorder="1"/>
    <xf numFmtId="0" fontId="17" fillId="2" borderId="7" xfId="16" applyFont="1" applyFill="1" applyBorder="1"/>
    <xf numFmtId="0" fontId="16" fillId="2" borderId="8" xfId="16" applyFont="1" applyFill="1" applyBorder="1"/>
    <xf numFmtId="0" fontId="16" fillId="2" borderId="121" xfId="16" applyFont="1" applyFill="1" applyBorder="1"/>
    <xf numFmtId="0" fontId="17" fillId="2" borderId="9" xfId="16" applyFont="1" applyFill="1" applyBorder="1"/>
    <xf numFmtId="0" fontId="109" fillId="0" borderId="0" xfId="16" applyFont="1"/>
    <xf numFmtId="0" fontId="109" fillId="2" borderId="0" xfId="16" applyFont="1" applyFill="1"/>
    <xf numFmtId="41" fontId="36" fillId="3" borderId="116" xfId="3" applyNumberFormat="1" applyFont="1" applyFill="1" applyBorder="1" applyAlignment="1">
      <alignment horizontal="center" vertical="center"/>
    </xf>
    <xf numFmtId="41" fontId="36" fillId="3" borderId="117" xfId="3" applyNumberFormat="1" applyFont="1" applyFill="1" applyBorder="1" applyAlignment="1">
      <alignment horizontal="center" vertical="center"/>
    </xf>
    <xf numFmtId="41" fontId="36" fillId="3" borderId="171" xfId="3" applyNumberFormat="1" applyFont="1" applyFill="1" applyBorder="1" applyAlignment="1">
      <alignment horizontal="center" vertical="center"/>
    </xf>
    <xf numFmtId="0" fontId="35" fillId="3" borderId="118" xfId="3" applyFont="1" applyFill="1" applyBorder="1" applyAlignment="1">
      <alignment vertical="center"/>
    </xf>
    <xf numFmtId="0" fontId="25" fillId="0" borderId="0" xfId="15" applyFont="1" applyAlignment="1">
      <alignment vertical="center"/>
    </xf>
    <xf numFmtId="0" fontId="25" fillId="2" borderId="0" xfId="15" applyFont="1" applyFill="1" applyAlignment="1">
      <alignment vertical="center"/>
    </xf>
    <xf numFmtId="0" fontId="37" fillId="4" borderId="116" xfId="3" applyFont="1" applyFill="1" applyBorder="1" applyAlignment="1">
      <alignment horizontal="left" vertical="center"/>
    </xf>
    <xf numFmtId="0" fontId="37" fillId="4" borderId="117" xfId="3" applyFont="1" applyFill="1" applyBorder="1" applyAlignment="1">
      <alignment horizontal="left" vertical="center"/>
    </xf>
    <xf numFmtId="0" fontId="37" fillId="4" borderId="118" xfId="3" applyFont="1" applyFill="1" applyBorder="1" applyAlignment="1">
      <alignment horizontal="left" vertical="center"/>
    </xf>
    <xf numFmtId="0" fontId="28" fillId="2" borderId="0" xfId="16" applyFill="1"/>
    <xf numFmtId="0" fontId="25" fillId="7" borderId="0" xfId="3" applyFont="1" applyFill="1"/>
    <xf numFmtId="0" fontId="16" fillId="7" borderId="0" xfId="3" applyFont="1" applyFill="1"/>
    <xf numFmtId="0" fontId="16" fillId="7" borderId="0" xfId="3" quotePrefix="1" applyFont="1" applyFill="1" applyAlignment="1">
      <alignment vertical="top"/>
    </xf>
    <xf numFmtId="0" fontId="16" fillId="0" borderId="0" xfId="3" quotePrefix="1" applyFont="1" applyAlignment="1">
      <alignment vertical="top"/>
    </xf>
    <xf numFmtId="0" fontId="16" fillId="7" borderId="0" xfId="3" applyFont="1" applyFill="1" applyAlignment="1">
      <alignment vertical="center"/>
    </xf>
    <xf numFmtId="165" fontId="16" fillId="7" borderId="1" xfId="8" applyNumberFormat="1" applyFont="1" applyFill="1" applyBorder="1" applyAlignment="1" applyProtection="1">
      <alignment vertical="center"/>
    </xf>
    <xf numFmtId="165" fontId="16" fillId="7" borderId="2" xfId="8" applyNumberFormat="1" applyFont="1" applyFill="1" applyBorder="1" applyAlignment="1" applyProtection="1">
      <alignment vertical="center"/>
    </xf>
    <xf numFmtId="165" fontId="16" fillId="7" borderId="28" xfId="8" applyNumberFormat="1" applyFont="1" applyFill="1" applyBorder="1" applyAlignment="1" applyProtection="1">
      <alignment vertical="center"/>
    </xf>
    <xf numFmtId="0" fontId="16" fillId="7" borderId="2" xfId="3" applyFont="1" applyFill="1" applyBorder="1" applyAlignment="1">
      <alignment vertical="center"/>
    </xf>
    <xf numFmtId="0" fontId="16" fillId="7" borderId="3" xfId="3" applyFont="1" applyFill="1" applyBorder="1" applyAlignment="1">
      <alignment vertical="center"/>
    </xf>
    <xf numFmtId="165" fontId="16" fillId="7" borderId="4" xfId="8" applyNumberFormat="1" applyFont="1" applyFill="1" applyBorder="1" applyAlignment="1" applyProtection="1">
      <alignment vertical="center"/>
    </xf>
    <xf numFmtId="165" fontId="16" fillId="7" borderId="5" xfId="8" applyNumberFormat="1" applyFont="1" applyFill="1" applyBorder="1" applyAlignment="1" applyProtection="1">
      <alignment vertical="center"/>
    </xf>
    <xf numFmtId="165" fontId="16" fillId="7" borderId="29" xfId="8" applyNumberFormat="1" applyFont="1" applyFill="1" applyBorder="1" applyAlignment="1" applyProtection="1">
      <alignment vertical="center"/>
    </xf>
    <xf numFmtId="0" fontId="16" fillId="7" borderId="5" xfId="3" applyFont="1" applyFill="1" applyBorder="1" applyAlignment="1">
      <alignment vertical="center"/>
    </xf>
    <xf numFmtId="0" fontId="16" fillId="7" borderId="6" xfId="3" applyFont="1" applyFill="1" applyBorder="1" applyAlignment="1">
      <alignment vertical="center"/>
    </xf>
    <xf numFmtId="165" fontId="17" fillId="7" borderId="4" xfId="8" applyNumberFormat="1" applyFont="1" applyFill="1" applyBorder="1" applyAlignment="1" applyProtection="1">
      <alignment vertical="center"/>
    </xf>
    <xf numFmtId="0" fontId="17" fillId="7" borderId="6" xfId="3" applyFont="1" applyFill="1" applyBorder="1" applyAlignment="1">
      <alignment vertical="center"/>
    </xf>
    <xf numFmtId="165" fontId="17" fillId="7" borderId="30" xfId="8" applyNumberFormat="1" applyFont="1" applyFill="1" applyBorder="1" applyAlignment="1" applyProtection="1">
      <alignment vertical="center"/>
    </xf>
    <xf numFmtId="165" fontId="16" fillId="7" borderId="31" xfId="8" applyNumberFormat="1" applyFont="1" applyFill="1" applyBorder="1" applyAlignment="1" applyProtection="1">
      <alignment vertical="center"/>
    </xf>
    <xf numFmtId="165" fontId="16" fillId="7" borderId="33" xfId="8" applyNumberFormat="1" applyFont="1" applyFill="1" applyBorder="1" applyAlignment="1" applyProtection="1">
      <alignment vertical="center"/>
    </xf>
    <xf numFmtId="0" fontId="16" fillId="7" borderId="31" xfId="3" applyFont="1" applyFill="1" applyBorder="1" applyAlignment="1">
      <alignment vertical="center"/>
    </xf>
    <xf numFmtId="0" fontId="16" fillId="7" borderId="32" xfId="3" applyFont="1" applyFill="1" applyBorder="1" applyAlignment="1">
      <alignment vertical="center"/>
    </xf>
    <xf numFmtId="165" fontId="30" fillId="7" borderId="116" xfId="8" applyNumberFormat="1" applyFont="1" applyFill="1" applyBorder="1" applyAlignment="1" applyProtection="1">
      <alignment vertical="center"/>
    </xf>
    <xf numFmtId="165" fontId="30" fillId="7" borderId="117" xfId="8" applyNumberFormat="1" applyFont="1" applyFill="1" applyBorder="1" applyAlignment="1" applyProtection="1">
      <alignment vertical="center"/>
    </xf>
    <xf numFmtId="165" fontId="30" fillId="7" borderId="171" xfId="8" applyNumberFormat="1" applyFont="1" applyFill="1" applyBorder="1" applyAlignment="1" applyProtection="1">
      <alignment vertical="center"/>
    </xf>
    <xf numFmtId="0" fontId="29" fillId="7" borderId="117" xfId="3" applyFont="1" applyFill="1" applyBorder="1" applyAlignment="1">
      <alignment vertical="center"/>
    </xf>
    <xf numFmtId="0" fontId="33" fillId="7" borderId="118" xfId="3" applyFont="1" applyFill="1" applyBorder="1" applyAlignment="1">
      <alignment vertical="center"/>
    </xf>
    <xf numFmtId="165" fontId="30" fillId="7" borderId="17" xfId="8" applyNumberFormat="1" applyFont="1" applyFill="1" applyBorder="1" applyAlignment="1" applyProtection="1">
      <alignment vertical="center"/>
    </xf>
    <xf numFmtId="165" fontId="29" fillId="7" borderId="18" xfId="8" applyNumberFormat="1" applyFont="1" applyFill="1" applyBorder="1" applyAlignment="1" applyProtection="1">
      <alignment vertical="center"/>
    </xf>
    <xf numFmtId="165" fontId="29" fillId="7" borderId="85" xfId="8" applyNumberFormat="1" applyFont="1" applyFill="1" applyBorder="1" applyAlignment="1" applyProtection="1">
      <alignment vertical="center"/>
    </xf>
    <xf numFmtId="0" fontId="29" fillId="7" borderId="18" xfId="3" applyFont="1" applyFill="1" applyBorder="1" applyAlignment="1">
      <alignment vertical="center"/>
    </xf>
    <xf numFmtId="0" fontId="16" fillId="7" borderId="19" xfId="3" applyFont="1" applyFill="1" applyBorder="1" applyAlignment="1">
      <alignment vertical="center"/>
    </xf>
    <xf numFmtId="165" fontId="29" fillId="7" borderId="4" xfId="8" applyNumberFormat="1" applyFont="1" applyFill="1" applyBorder="1" applyAlignment="1" applyProtection="1">
      <alignment vertical="center"/>
    </xf>
    <xf numFmtId="165" fontId="29" fillId="7" borderId="5" xfId="8" applyNumberFormat="1" applyFont="1" applyFill="1" applyBorder="1" applyAlignment="1" applyProtection="1">
      <alignment vertical="center"/>
    </xf>
    <xf numFmtId="165" fontId="29" fillId="7" borderId="29" xfId="8" applyNumberFormat="1" applyFont="1" applyFill="1" applyBorder="1" applyAlignment="1" applyProtection="1">
      <alignment vertical="center"/>
    </xf>
    <xf numFmtId="0" fontId="29" fillId="7" borderId="5" xfId="3" applyFont="1" applyFill="1" applyBorder="1" applyAlignment="1">
      <alignment vertical="center"/>
    </xf>
    <xf numFmtId="0" fontId="29" fillId="0" borderId="6" xfId="3" applyFont="1" applyBorder="1" applyAlignment="1">
      <alignment horizontal="left" vertical="center"/>
    </xf>
    <xf numFmtId="0" fontId="29" fillId="7" borderId="6" xfId="3" applyFont="1" applyFill="1" applyBorder="1" applyAlignment="1">
      <alignment horizontal="left" vertical="center"/>
    </xf>
    <xf numFmtId="165" fontId="30" fillId="7" borderId="30" xfId="8" applyNumberFormat="1" applyFont="1" applyFill="1" applyBorder="1" applyAlignment="1" applyProtection="1">
      <alignment vertical="center"/>
    </xf>
    <xf numFmtId="165" fontId="29" fillId="7" borderId="31" xfId="8" applyNumberFormat="1" applyFont="1" applyFill="1" applyBorder="1" applyAlignment="1" applyProtection="1">
      <alignment vertical="center"/>
    </xf>
    <xf numFmtId="165" fontId="29" fillId="7" borderId="33" xfId="8" applyNumberFormat="1" applyFont="1" applyFill="1" applyBorder="1" applyAlignment="1" applyProtection="1">
      <alignment vertical="center"/>
    </xf>
    <xf numFmtId="0" fontId="29" fillId="7" borderId="31" xfId="3" applyFont="1" applyFill="1" applyBorder="1" applyAlignment="1">
      <alignment vertical="center"/>
    </xf>
    <xf numFmtId="165" fontId="17" fillId="7" borderId="116" xfId="8" applyNumberFormat="1" applyFont="1" applyFill="1" applyBorder="1" applyAlignment="1" applyProtection="1">
      <alignment vertical="center"/>
    </xf>
    <xf numFmtId="165" fontId="17" fillId="7" borderId="117" xfId="8" applyNumberFormat="1" applyFont="1" applyFill="1" applyBorder="1" applyAlignment="1" applyProtection="1">
      <alignment vertical="center"/>
    </xf>
    <xf numFmtId="165" fontId="17" fillId="7" borderId="171" xfId="8" applyNumberFormat="1" applyFont="1" applyFill="1" applyBorder="1" applyAlignment="1" applyProtection="1">
      <alignment vertical="center"/>
    </xf>
    <xf numFmtId="0" fontId="17" fillId="7" borderId="118" xfId="3" applyFont="1" applyFill="1" applyBorder="1" applyAlignment="1">
      <alignment vertical="center"/>
    </xf>
    <xf numFmtId="165" fontId="16" fillId="7" borderId="17" xfId="8" applyNumberFormat="1" applyFont="1" applyFill="1" applyBorder="1" applyAlignment="1" applyProtection="1">
      <alignment vertical="center"/>
    </xf>
    <xf numFmtId="165" fontId="16" fillId="7" borderId="18" xfId="8" applyNumberFormat="1" applyFont="1" applyFill="1" applyBorder="1" applyAlignment="1" applyProtection="1">
      <alignment vertical="center"/>
    </xf>
    <xf numFmtId="165" fontId="16" fillId="7" borderId="85" xfId="8" applyNumberFormat="1" applyFont="1" applyFill="1" applyBorder="1" applyAlignment="1" applyProtection="1">
      <alignment vertical="center"/>
    </xf>
    <xf numFmtId="0" fontId="29" fillId="7" borderId="18" xfId="3" applyFont="1" applyFill="1" applyBorder="1" applyAlignment="1">
      <alignment horizontal="right" vertical="center" indent="1"/>
    </xf>
    <xf numFmtId="0" fontId="16" fillId="7" borderId="19" xfId="3" applyFont="1" applyFill="1" applyBorder="1" applyAlignment="1">
      <alignment horizontal="left" vertical="center"/>
    </xf>
    <xf numFmtId="165" fontId="17" fillId="7" borderId="5" xfId="8" applyNumberFormat="1" applyFont="1" applyFill="1" applyBorder="1" applyAlignment="1" applyProtection="1">
      <alignment vertical="center"/>
    </xf>
    <xf numFmtId="165" fontId="17" fillId="7" borderId="29" xfId="8" applyNumberFormat="1" applyFont="1" applyFill="1" applyBorder="1" applyAlignment="1" applyProtection="1">
      <alignment vertical="center"/>
    </xf>
    <xf numFmtId="165" fontId="30" fillId="7" borderId="4" xfId="8" applyNumberFormat="1" applyFont="1" applyFill="1" applyBorder="1" applyAlignment="1" applyProtection="1">
      <alignment vertical="center"/>
    </xf>
    <xf numFmtId="0" fontId="29" fillId="7" borderId="6" xfId="3" applyFont="1" applyFill="1" applyBorder="1" applyAlignment="1">
      <alignment vertical="center"/>
    </xf>
    <xf numFmtId="0" fontId="17" fillId="7" borderId="0" xfId="3" applyFont="1" applyFill="1" applyAlignment="1">
      <alignment vertical="center"/>
    </xf>
    <xf numFmtId="0" fontId="30" fillId="7" borderId="32" xfId="3" applyFont="1" applyFill="1" applyBorder="1" applyAlignment="1">
      <alignment horizontal="left" vertical="center"/>
    </xf>
    <xf numFmtId="0" fontId="29" fillId="7" borderId="118" xfId="3" applyFont="1" applyFill="1" applyBorder="1" applyAlignment="1">
      <alignment horizontal="left" vertical="center"/>
    </xf>
    <xf numFmtId="0" fontId="16" fillId="7" borderId="6" xfId="3" applyFont="1" applyFill="1" applyBorder="1" applyAlignment="1">
      <alignment horizontal="left" vertical="center"/>
    </xf>
    <xf numFmtId="9" fontId="16" fillId="7" borderId="6" xfId="3" applyNumberFormat="1" applyFont="1" applyFill="1" applyBorder="1" applyAlignment="1">
      <alignment horizontal="left" vertical="center"/>
    </xf>
    <xf numFmtId="0" fontId="16" fillId="7" borderId="4" xfId="3" applyFont="1" applyFill="1" applyBorder="1" applyAlignment="1">
      <alignment vertical="center"/>
    </xf>
    <xf numFmtId="0" fontId="16" fillId="7" borderId="29" xfId="3" applyFont="1" applyFill="1" applyBorder="1" applyAlignment="1">
      <alignment vertical="center"/>
    </xf>
    <xf numFmtId="0" fontId="17" fillId="7" borderId="6" xfId="3" applyFont="1" applyFill="1" applyBorder="1" applyAlignment="1">
      <alignment horizontal="left" vertical="center"/>
    </xf>
    <xf numFmtId="0" fontId="112" fillId="7" borderId="6" xfId="3" applyFont="1" applyFill="1" applyBorder="1" applyAlignment="1">
      <alignment vertical="center"/>
    </xf>
    <xf numFmtId="0" fontId="16" fillId="7" borderId="7" xfId="3" applyFont="1" applyFill="1" applyBorder="1" applyAlignment="1">
      <alignment vertical="center"/>
    </xf>
    <xf numFmtId="0" fontId="16" fillId="7" borderId="8" xfId="3" applyFont="1" applyFill="1" applyBorder="1" applyAlignment="1">
      <alignment vertical="center"/>
    </xf>
    <xf numFmtId="0" fontId="16" fillId="7" borderId="121" xfId="3" applyFont="1" applyFill="1" applyBorder="1" applyAlignment="1">
      <alignment vertical="center"/>
    </xf>
    <xf numFmtId="0" fontId="17" fillId="7" borderId="9" xfId="3" applyFont="1" applyFill="1" applyBorder="1" applyAlignment="1">
      <alignment vertical="center"/>
    </xf>
    <xf numFmtId="0" fontId="18" fillId="3" borderId="116" xfId="3" applyFont="1" applyFill="1" applyBorder="1" applyAlignment="1">
      <alignment horizontal="center" vertical="center"/>
    </xf>
    <xf numFmtId="0" fontId="18" fillId="3" borderId="117" xfId="5" applyFont="1" applyFill="1" applyBorder="1" applyAlignment="1">
      <alignment horizontal="center" vertical="center" wrapText="1"/>
    </xf>
    <xf numFmtId="168" fontId="18" fillId="3" borderId="171" xfId="5" applyNumberFormat="1" applyFont="1" applyFill="1" applyBorder="1" applyAlignment="1">
      <alignment horizontal="center" vertical="center" wrapText="1"/>
    </xf>
    <xf numFmtId="0" fontId="113" fillId="3" borderId="117" xfId="3" applyFont="1" applyFill="1" applyBorder="1" applyAlignment="1">
      <alignment vertical="center"/>
    </xf>
    <xf numFmtId="0" fontId="25" fillId="7" borderId="0" xfId="3" applyFont="1" applyFill="1" applyAlignment="1">
      <alignment vertical="center"/>
    </xf>
    <xf numFmtId="0" fontId="37" fillId="4" borderId="116" xfId="3" applyFont="1" applyFill="1" applyBorder="1" applyAlignment="1">
      <alignment vertical="center"/>
    </xf>
    <xf numFmtId="0" fontId="37" fillId="4" borderId="117" xfId="3" applyFont="1" applyFill="1" applyBorder="1" applyAlignment="1">
      <alignment vertical="center"/>
    </xf>
    <xf numFmtId="0" fontId="20" fillId="4" borderId="118" xfId="3" applyFont="1" applyFill="1" applyBorder="1" applyAlignment="1">
      <alignment vertical="center"/>
    </xf>
    <xf numFmtId="0" fontId="22" fillId="7" borderId="0" xfId="3" applyFont="1" applyFill="1" applyAlignment="1">
      <alignment vertical="center"/>
    </xf>
    <xf numFmtId="0" fontId="114" fillId="7" borderId="0" xfId="5" applyFont="1" applyFill="1" applyAlignment="1"/>
    <xf numFmtId="0" fontId="114" fillId="2" borderId="0" xfId="5" applyFont="1" applyFill="1" applyAlignment="1"/>
    <xf numFmtId="0" fontId="17" fillId="2" borderId="0" xfId="0" applyFont="1" applyFill="1"/>
    <xf numFmtId="0" fontId="115" fillId="7" borderId="0" xfId="5" applyFont="1" applyFill="1" applyAlignment="1"/>
    <xf numFmtId="0" fontId="25" fillId="7" borderId="0" xfId="5" applyFont="1" applyFill="1" applyAlignment="1">
      <alignment vertical="center"/>
    </xf>
    <xf numFmtId="0" fontId="116" fillId="4" borderId="116" xfId="5" applyFont="1" applyFill="1" applyBorder="1" applyAlignment="1">
      <alignment vertical="center"/>
    </xf>
    <xf numFmtId="0" fontId="116" fillId="4" borderId="117" xfId="5" applyFont="1" applyFill="1" applyBorder="1" applyAlignment="1">
      <alignment vertical="center"/>
    </xf>
    <xf numFmtId="0" fontId="116" fillId="4" borderId="117" xfId="7" applyFont="1" applyFill="1" applyBorder="1" applyAlignment="1">
      <alignment vertical="center"/>
    </xf>
    <xf numFmtId="0" fontId="37" fillId="4" borderId="117" xfId="3" applyFont="1" applyFill="1" applyBorder="1" applyAlignment="1">
      <alignment horizontal="left" vertical="center" wrapText="1"/>
    </xf>
    <xf numFmtId="0" fontId="37" fillId="4" borderId="118" xfId="5" applyFont="1" applyFill="1" applyBorder="1" applyAlignment="1">
      <alignment vertical="center"/>
    </xf>
    <xf numFmtId="0" fontId="114" fillId="0" borderId="0" xfId="0" applyFont="1"/>
    <xf numFmtId="0" fontId="16" fillId="0" borderId="0" xfId="0" applyFont="1"/>
    <xf numFmtId="9" fontId="17" fillId="2" borderId="1" xfId="17" applyFont="1" applyFill="1" applyBorder="1" applyAlignment="1">
      <alignment horizontal="right"/>
    </xf>
    <xf numFmtId="9" fontId="17" fillId="2" borderId="2" xfId="17" applyFont="1" applyFill="1" applyBorder="1" applyAlignment="1">
      <alignment horizontal="right"/>
    </xf>
    <xf numFmtId="0" fontId="16" fillId="2" borderId="2" xfId="0" applyFont="1" applyFill="1" applyBorder="1"/>
    <xf numFmtId="0" fontId="16" fillId="2" borderId="3" xfId="0" applyFont="1" applyFill="1" applyBorder="1"/>
    <xf numFmtId="9" fontId="17" fillId="2" borderId="4" xfId="17" applyFont="1" applyFill="1" applyBorder="1" applyAlignment="1">
      <alignment horizontal="right"/>
    </xf>
    <xf numFmtId="9" fontId="17" fillId="2" borderId="5" xfId="17" applyFont="1" applyFill="1" applyBorder="1" applyAlignment="1">
      <alignment horizontal="right"/>
    </xf>
    <xf numFmtId="0" fontId="16" fillId="2" borderId="5" xfId="0" applyFont="1" applyFill="1" applyBorder="1"/>
    <xf numFmtId="0" fontId="16" fillId="2" borderId="6" xfId="0" applyFont="1" applyFill="1" applyBorder="1"/>
    <xf numFmtId="0" fontId="17" fillId="0" borderId="0" xfId="0" applyFont="1"/>
    <xf numFmtId="0" fontId="17" fillId="2" borderId="4" xfId="0" applyFont="1" applyFill="1" applyBorder="1" applyAlignment="1">
      <alignment horizontal="right"/>
    </xf>
    <xf numFmtId="0" fontId="17" fillId="2" borderId="5" xfId="0" applyFont="1" applyFill="1" applyBorder="1" applyAlignment="1">
      <alignment horizontal="right"/>
    </xf>
    <xf numFmtId="0" fontId="16" fillId="0" borderId="0" xfId="7" applyFont="1" applyAlignment="1">
      <alignment vertical="center" wrapText="1"/>
    </xf>
    <xf numFmtId="0" fontId="16" fillId="2" borderId="0" xfId="7" applyFont="1" applyFill="1" applyAlignment="1">
      <alignment vertical="center" wrapText="1"/>
    </xf>
    <xf numFmtId="169" fontId="17" fillId="2" borderId="4" xfId="0" applyNumberFormat="1" applyFont="1" applyFill="1" applyBorder="1" applyAlignment="1">
      <alignment horizontal="right"/>
    </xf>
    <xf numFmtId="169" fontId="17" fillId="2" borderId="5" xfId="0" applyNumberFormat="1" applyFont="1" applyFill="1" applyBorder="1" applyAlignment="1">
      <alignment horizontal="right"/>
    </xf>
    <xf numFmtId="0" fontId="17" fillId="2" borderId="4" xfId="0" applyFont="1" applyFill="1" applyBorder="1"/>
    <xf numFmtId="9" fontId="17" fillId="2" borderId="0" xfId="17" applyFont="1" applyFill="1" applyBorder="1" applyAlignment="1">
      <alignment horizontal="right"/>
    </xf>
    <xf numFmtId="0" fontId="25" fillId="0" borderId="0" xfId="0" applyFont="1" applyAlignment="1">
      <alignment vertical="center"/>
    </xf>
    <xf numFmtId="0" fontId="25" fillId="2" borderId="0" xfId="0" applyFont="1" applyFill="1" applyAlignment="1">
      <alignment vertical="center"/>
    </xf>
    <xf numFmtId="0" fontId="37" fillId="4" borderId="118" xfId="3" applyFont="1" applyFill="1" applyBorder="1" applyAlignment="1">
      <alignment vertical="center"/>
    </xf>
    <xf numFmtId="0" fontId="114" fillId="2" borderId="0" xfId="0" applyFont="1" applyFill="1"/>
    <xf numFmtId="0" fontId="114" fillId="2" borderId="0" xfId="3" applyFont="1" applyFill="1"/>
    <xf numFmtId="3" fontId="16" fillId="0" borderId="0" xfId="3" applyNumberFormat="1" applyFont="1"/>
    <xf numFmtId="0" fontId="46" fillId="2" borderId="0" xfId="11" applyFont="1" applyFill="1" applyAlignment="1">
      <alignment wrapText="1"/>
    </xf>
    <xf numFmtId="0" fontId="16" fillId="2" borderId="0" xfId="11" applyFont="1" applyFill="1" applyAlignment="1">
      <alignment vertical="center"/>
    </xf>
    <xf numFmtId="0" fontId="17" fillId="2" borderId="0" xfId="3" applyFont="1" applyFill="1"/>
    <xf numFmtId="3" fontId="16" fillId="2" borderId="0" xfId="3" applyNumberFormat="1" applyFont="1" applyFill="1"/>
    <xf numFmtId="3" fontId="17" fillId="2" borderId="229" xfId="3" applyNumberFormat="1" applyFont="1" applyFill="1" applyBorder="1" applyAlignment="1">
      <alignment horizontal="right" vertical="center" indent="3"/>
    </xf>
    <xf numFmtId="3" fontId="17" fillId="2" borderId="0" xfId="3" applyNumberFormat="1" applyFont="1" applyFill="1"/>
    <xf numFmtId="3" fontId="17" fillId="2" borderId="230" xfId="3" applyNumberFormat="1" applyFont="1" applyFill="1" applyBorder="1" applyAlignment="1">
      <alignment horizontal="center" vertical="center"/>
    </xf>
    <xf numFmtId="3" fontId="17" fillId="2" borderId="134" xfId="3" applyNumberFormat="1" applyFont="1" applyFill="1" applyBorder="1" applyAlignment="1">
      <alignment horizontal="right" vertical="center"/>
    </xf>
    <xf numFmtId="0" fontId="17" fillId="2" borderId="231" xfId="3" applyFont="1" applyFill="1" applyBorder="1" applyAlignment="1">
      <alignment vertical="center"/>
    </xf>
    <xf numFmtId="3" fontId="16" fillId="2" borderId="232" xfId="3" applyNumberFormat="1" applyFont="1" applyFill="1" applyBorder="1" applyAlignment="1">
      <alignment horizontal="right" indent="3"/>
    </xf>
    <xf numFmtId="3" fontId="16" fillId="2" borderId="233" xfId="3" applyNumberFormat="1" applyFont="1" applyFill="1" applyBorder="1" applyAlignment="1">
      <alignment horizontal="center"/>
    </xf>
    <xf numFmtId="3" fontId="16" fillId="2" borderId="156" xfId="3" applyNumberFormat="1" applyFont="1" applyFill="1" applyBorder="1" applyAlignment="1">
      <alignment horizontal="right"/>
    </xf>
    <xf numFmtId="0" fontId="16" fillId="2" borderId="234" xfId="3" applyFont="1" applyFill="1" applyBorder="1" applyAlignment="1">
      <alignment horizontal="left" indent="3"/>
    </xf>
    <xf numFmtId="3" fontId="16" fillId="2" borderId="235" xfId="3" applyNumberFormat="1" applyFont="1" applyFill="1" applyBorder="1" applyAlignment="1">
      <alignment horizontal="right" indent="3"/>
    </xf>
    <xf numFmtId="3" fontId="16" fillId="2" borderId="236" xfId="3" applyNumberFormat="1" applyFont="1" applyFill="1" applyBorder="1" applyAlignment="1">
      <alignment horizontal="center"/>
    </xf>
    <xf numFmtId="3" fontId="16" fillId="2" borderId="147" xfId="3" applyNumberFormat="1" applyFont="1" applyFill="1" applyBorder="1" applyAlignment="1">
      <alignment horizontal="right"/>
    </xf>
    <xf numFmtId="0" fontId="16" fillId="2" borderId="237" xfId="3" applyFont="1" applyFill="1" applyBorder="1" applyAlignment="1">
      <alignment horizontal="left" indent="3"/>
    </xf>
    <xf numFmtId="3" fontId="16" fillId="2" borderId="238" xfId="3" applyNumberFormat="1" applyFont="1" applyFill="1" applyBorder="1" applyAlignment="1">
      <alignment horizontal="center"/>
    </xf>
    <xf numFmtId="0" fontId="16" fillId="2" borderId="237" xfId="3" applyFont="1" applyFill="1" applyBorder="1"/>
    <xf numFmtId="3" fontId="16" fillId="2" borderId="239" xfId="3" applyNumberFormat="1" applyFont="1" applyFill="1" applyBorder="1" applyAlignment="1">
      <alignment horizontal="right" indent="3"/>
    </xf>
    <xf numFmtId="170" fontId="17" fillId="2" borderId="240" xfId="3" applyNumberFormat="1" applyFont="1" applyFill="1" applyBorder="1" applyAlignment="1">
      <alignment horizontal="right" wrapText="1" indent="3"/>
    </xf>
    <xf numFmtId="170" fontId="16" fillId="3" borderId="241" xfId="3" applyNumberFormat="1" applyFont="1" applyFill="1" applyBorder="1" applyAlignment="1">
      <alignment horizontal="center" wrapText="1"/>
    </xf>
    <xf numFmtId="170" fontId="17" fillId="3" borderId="242" xfId="3" applyNumberFormat="1" applyFont="1" applyFill="1" applyBorder="1" applyAlignment="1">
      <alignment horizontal="right" wrapText="1"/>
    </xf>
    <xf numFmtId="170" fontId="16" fillId="3" borderId="242" xfId="3" applyNumberFormat="1" applyFont="1" applyFill="1" applyBorder="1" applyAlignment="1">
      <alignment horizontal="center" wrapText="1"/>
    </xf>
    <xf numFmtId="170" fontId="17" fillId="3" borderId="242" xfId="3" applyNumberFormat="1" applyFont="1" applyFill="1" applyBorder="1" applyAlignment="1">
      <alignment wrapText="1"/>
    </xf>
    <xf numFmtId="170" fontId="17" fillId="3" borderId="243" xfId="3" applyNumberFormat="1" applyFont="1" applyFill="1" applyBorder="1" applyAlignment="1">
      <alignment horizontal="right" wrapText="1"/>
    </xf>
    <xf numFmtId="0" fontId="35" fillId="3" borderId="244" xfId="3" applyFont="1" applyFill="1" applyBorder="1" applyAlignment="1">
      <alignment horizontal="center" vertical="center"/>
    </xf>
    <xf numFmtId="3" fontId="16" fillId="2" borderId="0" xfId="3" applyNumberFormat="1" applyFont="1" applyFill="1" applyAlignment="1">
      <alignment horizontal="right" indent="2"/>
    </xf>
    <xf numFmtId="0" fontId="12" fillId="2" borderId="0" xfId="0" applyFont="1" applyFill="1" applyAlignment="1">
      <alignment horizontal="left" wrapText="1"/>
    </xf>
    <xf numFmtId="41" fontId="17" fillId="2" borderId="57" xfId="18" applyNumberFormat="1" applyFont="1" applyFill="1" applyBorder="1" applyAlignment="1">
      <alignment horizontal="right" readingOrder="2"/>
    </xf>
    <xf numFmtId="41" fontId="17" fillId="2" borderId="11" xfId="18" applyNumberFormat="1" applyFont="1" applyFill="1" applyBorder="1" applyAlignment="1">
      <alignment horizontal="right" readingOrder="2"/>
    </xf>
    <xf numFmtId="41" fontId="17" fillId="2" borderId="58" xfId="18" applyNumberFormat="1" applyFont="1" applyFill="1" applyBorder="1" applyAlignment="1">
      <alignment horizontal="right" readingOrder="2"/>
    </xf>
    <xf numFmtId="0" fontId="17" fillId="2" borderId="245" xfId="3" applyFont="1" applyFill="1" applyBorder="1" applyAlignment="1">
      <alignment vertical="center"/>
    </xf>
    <xf numFmtId="41" fontId="17" fillId="2" borderId="49" xfId="18" applyNumberFormat="1" applyFont="1" applyFill="1" applyBorder="1" applyAlignment="1">
      <alignment horizontal="right" readingOrder="2"/>
    </xf>
    <xf numFmtId="41" fontId="16" fillId="2" borderId="5" xfId="18" applyNumberFormat="1" applyFont="1" applyFill="1" applyBorder="1" applyAlignment="1">
      <alignment horizontal="right" readingOrder="2"/>
    </xf>
    <xf numFmtId="41" fontId="16" fillId="2" borderId="52" xfId="18" applyNumberFormat="1" applyFont="1" applyFill="1" applyBorder="1" applyAlignment="1">
      <alignment horizontal="right" readingOrder="2"/>
    </xf>
    <xf numFmtId="41" fontId="17" fillId="2" borderId="5" xfId="18" applyNumberFormat="1" applyFont="1" applyFill="1" applyBorder="1" applyAlignment="1">
      <alignment horizontal="right" readingOrder="2"/>
    </xf>
    <xf numFmtId="41" fontId="17" fillId="2" borderId="52" xfId="18" applyNumberFormat="1" applyFont="1" applyFill="1" applyBorder="1" applyAlignment="1">
      <alignment horizontal="right" readingOrder="2"/>
    </xf>
    <xf numFmtId="0" fontId="16" fillId="2" borderId="246" xfId="3" applyFont="1" applyFill="1" applyBorder="1" applyAlignment="1">
      <alignment horizontal="left" indent="3"/>
    </xf>
    <xf numFmtId="0" fontId="16" fillId="2" borderId="246" xfId="3" applyFont="1" applyFill="1" applyBorder="1"/>
    <xf numFmtId="41" fontId="17" fillId="2" borderId="62" xfId="18" applyNumberFormat="1" applyFont="1" applyFill="1" applyBorder="1" applyAlignment="1">
      <alignment horizontal="right" readingOrder="2"/>
    </xf>
    <xf numFmtId="41" fontId="16" fillId="2" borderId="14" xfId="18" applyNumberFormat="1" applyFont="1" applyFill="1" applyBorder="1" applyAlignment="1">
      <alignment horizontal="right" readingOrder="2"/>
    </xf>
    <xf numFmtId="41" fontId="16" fillId="2" borderId="78" xfId="18" applyNumberFormat="1" applyFont="1" applyFill="1" applyBorder="1" applyAlignment="1">
      <alignment horizontal="right" readingOrder="2"/>
    </xf>
    <xf numFmtId="41" fontId="17" fillId="2" borderId="14" xfId="18" applyNumberFormat="1" applyFont="1" applyFill="1" applyBorder="1" applyAlignment="1">
      <alignment horizontal="right" readingOrder="2"/>
    </xf>
    <xf numFmtId="41" fontId="17" fillId="2" borderId="78" xfId="18" applyNumberFormat="1" applyFont="1" applyFill="1" applyBorder="1" applyAlignment="1">
      <alignment horizontal="right" readingOrder="2"/>
    </xf>
    <xf numFmtId="0" fontId="16" fillId="2" borderId="247" xfId="3" applyFont="1" applyFill="1" applyBorder="1"/>
    <xf numFmtId="0" fontId="17" fillId="3" borderId="35" xfId="3" applyFont="1" applyFill="1" applyBorder="1" applyAlignment="1">
      <alignment horizontal="center" vertical="center" wrapText="1"/>
    </xf>
    <xf numFmtId="0" fontId="17" fillId="3" borderId="44" xfId="3" applyFont="1" applyFill="1" applyBorder="1" applyAlignment="1">
      <alignment horizontal="center" vertical="center" wrapText="1"/>
    </xf>
    <xf numFmtId="0" fontId="28" fillId="0" borderId="0" xfId="3" applyFont="1" applyAlignment="1">
      <alignment vertical="center"/>
    </xf>
    <xf numFmtId="0" fontId="28" fillId="2" borderId="0" xfId="3" applyFont="1" applyFill="1" applyAlignment="1">
      <alignment vertical="center"/>
    </xf>
    <xf numFmtId="0" fontId="28" fillId="3" borderId="25" xfId="3" applyFont="1" applyFill="1" applyBorder="1" applyAlignment="1">
      <alignment vertical="center"/>
    </xf>
    <xf numFmtId="0" fontId="28" fillId="3" borderId="26" xfId="3" applyFont="1" applyFill="1" applyBorder="1" applyAlignment="1">
      <alignment vertical="center"/>
    </xf>
    <xf numFmtId="0" fontId="17" fillId="3" borderId="27" xfId="3" applyFont="1" applyFill="1" applyBorder="1" applyAlignment="1">
      <alignment horizontal="center" vertical="center"/>
    </xf>
    <xf numFmtId="0" fontId="25" fillId="2" borderId="0" xfId="3" applyFont="1" applyFill="1" applyAlignment="1">
      <alignment vertical="center"/>
    </xf>
    <xf numFmtId="0" fontId="28" fillId="0" borderId="0" xfId="7"/>
    <xf numFmtId="3" fontId="28" fillId="0" borderId="0" xfId="7" applyNumberFormat="1"/>
    <xf numFmtId="0" fontId="28" fillId="0" borderId="0" xfId="7" applyAlignment="1">
      <alignment horizontal="left"/>
    </xf>
    <xf numFmtId="0" fontId="16" fillId="0" borderId="0" xfId="7" applyFont="1"/>
    <xf numFmtId="3" fontId="16" fillId="0" borderId="0" xfId="7" applyNumberFormat="1" applyFont="1"/>
    <xf numFmtId="0" fontId="16" fillId="0" borderId="0" xfId="7" applyFont="1" applyAlignment="1">
      <alignment horizontal="left"/>
    </xf>
    <xf numFmtId="3" fontId="16" fillId="0" borderId="0" xfId="7" applyNumberFormat="1" applyFont="1" applyAlignment="1">
      <alignment horizontal="right"/>
    </xf>
    <xf numFmtId="3" fontId="16" fillId="0" borderId="0" xfId="7" applyNumberFormat="1" applyFont="1" applyAlignment="1">
      <alignment horizontal="right" vertical="center" indent="2"/>
    </xf>
    <xf numFmtId="0" fontId="16" fillId="2" borderId="0" xfId="7" applyFont="1" applyFill="1"/>
    <xf numFmtId="3" fontId="16" fillId="2" borderId="0" xfId="7" applyNumberFormat="1" applyFont="1" applyFill="1"/>
    <xf numFmtId="3" fontId="16" fillId="2" borderId="0" xfId="7" applyNumberFormat="1" applyFont="1" applyFill="1" applyAlignment="1">
      <alignment horizontal="right" vertical="center" indent="2"/>
    </xf>
    <xf numFmtId="0" fontId="16" fillId="2" borderId="0" xfId="7" applyFont="1" applyFill="1" applyAlignment="1">
      <alignment horizontal="left"/>
    </xf>
    <xf numFmtId="0" fontId="42" fillId="2" borderId="0" xfId="11" quotePrefix="1" applyFont="1" applyFill="1" applyAlignment="1">
      <alignment vertical="center"/>
    </xf>
    <xf numFmtId="3" fontId="16" fillId="2" borderId="0" xfId="7" applyNumberFormat="1" applyFont="1" applyFill="1" applyAlignment="1">
      <alignment horizontal="center"/>
    </xf>
    <xf numFmtId="3" fontId="17" fillId="2" borderId="0" xfId="7" applyNumberFormat="1" applyFont="1" applyFill="1" applyAlignment="1">
      <alignment horizontal="center"/>
    </xf>
    <xf numFmtId="0" fontId="46" fillId="2" borderId="0" xfId="7" applyFont="1" applyFill="1" applyAlignment="1">
      <alignment horizontal="left"/>
    </xf>
    <xf numFmtId="41" fontId="17" fillId="2" borderId="116" xfId="8" applyNumberFormat="1" applyFont="1" applyFill="1" applyBorder="1" applyAlignment="1">
      <alignment horizontal="right" vertical="center" wrapText="1" indent="2"/>
    </xf>
    <xf numFmtId="41" fontId="17" fillId="2" borderId="125" xfId="8" applyNumberFormat="1" applyFont="1" applyFill="1" applyBorder="1" applyAlignment="1">
      <alignment horizontal="right" vertical="center" wrapText="1"/>
    </xf>
    <xf numFmtId="41" fontId="17" fillId="2" borderId="117" xfId="8" applyNumberFormat="1" applyFont="1" applyFill="1" applyBorder="1" applyAlignment="1">
      <alignment horizontal="right" vertical="center" wrapText="1" indent="2"/>
    </xf>
    <xf numFmtId="0" fontId="17" fillId="2" borderId="118" xfId="7" applyFont="1" applyFill="1" applyBorder="1" applyAlignment="1">
      <alignment vertical="center"/>
    </xf>
    <xf numFmtId="41" fontId="117" fillId="2" borderId="17" xfId="8" applyNumberFormat="1" applyFont="1" applyFill="1" applyBorder="1" applyAlignment="1">
      <alignment horizontal="right" vertical="center" wrapText="1" indent="2"/>
    </xf>
    <xf numFmtId="41" fontId="17" fillId="2" borderId="48" xfId="8" applyNumberFormat="1" applyFont="1" applyFill="1" applyBorder="1" applyAlignment="1">
      <alignment horizontal="right" vertical="center" wrapText="1"/>
    </xf>
    <xf numFmtId="41" fontId="17" fillId="2" borderId="18" xfId="8" applyNumberFormat="1" applyFont="1" applyFill="1" applyBorder="1" applyAlignment="1">
      <alignment horizontal="right" vertical="center" wrapText="1" indent="2"/>
    </xf>
    <xf numFmtId="0" fontId="16" fillId="2" borderId="19" xfId="7" applyFont="1" applyFill="1" applyBorder="1" applyAlignment="1">
      <alignment vertical="center"/>
    </xf>
    <xf numFmtId="0" fontId="17" fillId="0" borderId="0" xfId="7" applyFont="1"/>
    <xf numFmtId="0" fontId="17" fillId="2" borderId="0" xfId="7" applyFont="1" applyFill="1"/>
    <xf numFmtId="41" fontId="17" fillId="2" borderId="4" xfId="8" applyNumberFormat="1" applyFont="1" applyFill="1" applyBorder="1" applyAlignment="1">
      <alignment horizontal="right" vertical="center" wrapText="1" indent="2"/>
    </xf>
    <xf numFmtId="41" fontId="17" fillId="2" borderId="52" xfId="8" applyNumberFormat="1" applyFont="1" applyFill="1" applyBorder="1" applyAlignment="1">
      <alignment horizontal="right" vertical="center" wrapText="1"/>
    </xf>
    <xf numFmtId="41" fontId="17" fillId="2" borderId="5" xfId="8" applyNumberFormat="1" applyFont="1" applyFill="1" applyBorder="1" applyAlignment="1">
      <alignment horizontal="right" vertical="center" wrapText="1" indent="2"/>
    </xf>
    <xf numFmtId="0" fontId="17" fillId="2" borderId="6" xfId="7" applyFont="1" applyFill="1" applyBorder="1" applyAlignment="1">
      <alignment vertical="center" wrapText="1"/>
    </xf>
    <xf numFmtId="0" fontId="17" fillId="2" borderId="0" xfId="7" applyFont="1" applyFill="1" applyAlignment="1">
      <alignment horizontal="left"/>
    </xf>
    <xf numFmtId="0" fontId="16" fillId="2" borderId="6" xfId="7" applyFont="1" applyFill="1" applyBorder="1" applyAlignment="1">
      <alignment vertical="center" wrapText="1"/>
    </xf>
    <xf numFmtId="41" fontId="17" fillId="2" borderId="52" xfId="8" quotePrefix="1" applyNumberFormat="1" applyFont="1" applyFill="1" applyBorder="1" applyAlignment="1">
      <alignment horizontal="right" vertical="center" wrapText="1"/>
    </xf>
    <xf numFmtId="41" fontId="17" fillId="2" borderId="5" xfId="8" quotePrefix="1" applyNumberFormat="1" applyFont="1" applyFill="1" applyBorder="1" applyAlignment="1">
      <alignment horizontal="right" vertical="center" wrapText="1" indent="2"/>
    </xf>
    <xf numFmtId="0" fontId="16" fillId="2" borderId="6" xfId="7" applyFont="1" applyFill="1" applyBorder="1" applyAlignment="1">
      <alignment vertical="center"/>
    </xf>
    <xf numFmtId="3" fontId="117" fillId="2" borderId="30" xfId="7" applyNumberFormat="1" applyFont="1" applyFill="1" applyBorder="1" applyAlignment="1">
      <alignment vertical="center"/>
    </xf>
    <xf numFmtId="3" fontId="16" fillId="2" borderId="56" xfId="7" applyNumberFormat="1" applyFont="1" applyFill="1" applyBorder="1" applyAlignment="1">
      <alignment vertical="center"/>
    </xf>
    <xf numFmtId="3" fontId="118" fillId="2" borderId="31" xfId="7" applyNumberFormat="1" applyFont="1" applyFill="1" applyBorder="1" applyAlignment="1">
      <alignment vertical="center"/>
    </xf>
    <xf numFmtId="0" fontId="17" fillId="2" borderId="32" xfId="7" applyFont="1" applyFill="1" applyBorder="1" applyAlignment="1">
      <alignment vertical="center"/>
    </xf>
    <xf numFmtId="0" fontId="16" fillId="0" borderId="0" xfId="7" applyFont="1" applyAlignment="1">
      <alignment horizontal="center" vertical="center" wrapText="1"/>
    </xf>
    <xf numFmtId="0" fontId="16" fillId="2" borderId="0" xfId="7" applyFont="1" applyFill="1" applyAlignment="1">
      <alignment horizontal="center" vertical="center" wrapText="1"/>
    </xf>
    <xf numFmtId="170" fontId="17" fillId="3" borderId="25" xfId="3" applyNumberFormat="1" applyFont="1" applyFill="1" applyBorder="1" applyAlignment="1">
      <alignment horizontal="right" vertical="center" wrapText="1"/>
    </xf>
    <xf numFmtId="170" fontId="17" fillId="3" borderId="216" xfId="3" applyNumberFormat="1" applyFont="1" applyFill="1" applyBorder="1" applyAlignment="1">
      <alignment horizontal="right" vertical="center" wrapText="1"/>
    </xf>
    <xf numFmtId="170" fontId="17" fillId="3" borderId="26" xfId="3" applyNumberFormat="1" applyFont="1" applyFill="1" applyBorder="1" applyAlignment="1">
      <alignment horizontal="right" vertical="center" wrapText="1"/>
    </xf>
    <xf numFmtId="0" fontId="35" fillId="3" borderId="27" xfId="7" applyFont="1" applyFill="1" applyBorder="1" applyAlignment="1">
      <alignment horizontal="center" vertical="center"/>
    </xf>
    <xf numFmtId="3" fontId="17" fillId="2" borderId="0" xfId="7" applyNumberFormat="1" applyFont="1" applyFill="1" applyAlignment="1">
      <alignment horizontal="right" vertical="center" indent="2"/>
    </xf>
    <xf numFmtId="43" fontId="117" fillId="2" borderId="0" xfId="8" applyFont="1" applyFill="1" applyBorder="1" applyAlignment="1">
      <alignment horizontal="right" vertical="center" indent="2"/>
    </xf>
    <xf numFmtId="43" fontId="17" fillId="2" borderId="0" xfId="8" applyFont="1" applyFill="1" applyBorder="1" applyAlignment="1">
      <alignment horizontal="right" vertical="center" indent="2"/>
    </xf>
    <xf numFmtId="43" fontId="16" fillId="2" borderId="0" xfId="8" applyFont="1" applyFill="1" applyBorder="1" applyAlignment="1">
      <alignment horizontal="right" vertical="center" indent="2"/>
    </xf>
    <xf numFmtId="0" fontId="17" fillId="2" borderId="0" xfId="7" applyFont="1" applyFill="1" applyAlignment="1">
      <alignment vertical="center"/>
    </xf>
    <xf numFmtId="41" fontId="17" fillId="2" borderId="124" xfId="8" applyNumberFormat="1" applyFont="1" applyFill="1" applyBorder="1" applyAlignment="1">
      <alignment horizontal="right" vertical="center" wrapText="1" indent="2"/>
    </xf>
    <xf numFmtId="41" fontId="17" fillId="2" borderId="125" xfId="8" applyNumberFormat="1" applyFont="1" applyFill="1" applyBorder="1" applyAlignment="1">
      <alignment horizontal="right" vertical="center" wrapText="1" indent="2"/>
    </xf>
    <xf numFmtId="41" fontId="117" fillId="2" borderId="45" xfId="8" applyNumberFormat="1" applyFont="1" applyFill="1" applyBorder="1" applyAlignment="1">
      <alignment horizontal="right" vertical="center" wrapText="1" indent="2"/>
    </xf>
    <xf numFmtId="41" fontId="17" fillId="2" borderId="48" xfId="8" applyNumberFormat="1" applyFont="1" applyFill="1" applyBorder="1" applyAlignment="1">
      <alignment horizontal="right" vertical="center" wrapText="1" indent="2"/>
    </xf>
    <xf numFmtId="41" fontId="17" fillId="2" borderId="49" xfId="8" applyNumberFormat="1" applyFont="1" applyFill="1" applyBorder="1" applyAlignment="1">
      <alignment horizontal="right" vertical="center" wrapText="1" indent="2"/>
    </xf>
    <xf numFmtId="41" fontId="17" fillId="2" borderId="52" xfId="8" applyNumberFormat="1" applyFont="1" applyFill="1" applyBorder="1" applyAlignment="1">
      <alignment horizontal="right" vertical="center" wrapText="1" indent="2"/>
    </xf>
    <xf numFmtId="41" fontId="16" fillId="2" borderId="5" xfId="8" applyNumberFormat="1" applyFont="1" applyFill="1" applyBorder="1" applyAlignment="1">
      <alignment horizontal="right" vertical="center" wrapText="1" indent="2"/>
    </xf>
    <xf numFmtId="41" fontId="16" fillId="2" borderId="5" xfId="8" quotePrefix="1" applyNumberFormat="1" applyFont="1" applyFill="1" applyBorder="1" applyAlignment="1">
      <alignment horizontal="right" vertical="center" wrapText="1" indent="2"/>
    </xf>
    <xf numFmtId="41" fontId="17" fillId="2" borderId="52" xfId="8" quotePrefix="1" applyNumberFormat="1" applyFont="1" applyFill="1" applyBorder="1" applyAlignment="1">
      <alignment horizontal="right" vertical="center" wrapText="1" indent="2"/>
    </xf>
    <xf numFmtId="3" fontId="117" fillId="2" borderId="7" xfId="7" applyNumberFormat="1" applyFont="1" applyFill="1" applyBorder="1" applyAlignment="1">
      <alignment vertical="center"/>
    </xf>
    <xf numFmtId="3" fontId="118" fillId="2" borderId="8" xfId="7" applyNumberFormat="1" applyFont="1" applyFill="1" applyBorder="1" applyAlignment="1">
      <alignment vertical="center"/>
    </xf>
    <xf numFmtId="3" fontId="16" fillId="2" borderId="8" xfId="7" applyNumberFormat="1" applyFont="1" applyFill="1" applyBorder="1" applyAlignment="1">
      <alignment vertical="center"/>
    </xf>
    <xf numFmtId="3" fontId="117" fillId="2" borderId="120" xfId="7" applyNumberFormat="1" applyFont="1" applyFill="1" applyBorder="1" applyAlignment="1">
      <alignment vertical="center"/>
    </xf>
    <xf numFmtId="3" fontId="16" fillId="2" borderId="183" xfId="7" applyNumberFormat="1" applyFont="1" applyFill="1" applyBorder="1" applyAlignment="1">
      <alignment vertical="center"/>
    </xf>
    <xf numFmtId="0" fontId="17" fillId="2" borderId="9" xfId="7" applyFont="1" applyFill="1" applyBorder="1" applyAlignment="1">
      <alignment vertical="center"/>
    </xf>
    <xf numFmtId="3" fontId="17" fillId="3" borderId="20" xfId="7" applyNumberFormat="1" applyFont="1" applyFill="1" applyBorder="1" applyAlignment="1">
      <alignment horizontal="center" vertical="center"/>
    </xf>
    <xf numFmtId="0" fontId="17" fillId="3" borderId="21" xfId="7" applyFont="1" applyFill="1" applyBorder="1" applyAlignment="1">
      <alignment horizontal="center" vertical="center" wrapText="1"/>
    </xf>
    <xf numFmtId="3" fontId="17" fillId="3" borderId="21" xfId="7" applyNumberFormat="1" applyFont="1" applyFill="1" applyBorder="1" applyAlignment="1">
      <alignment horizontal="center" vertical="center" wrapText="1"/>
    </xf>
    <xf numFmtId="3" fontId="17" fillId="3" borderId="66" xfId="7" applyNumberFormat="1" applyFont="1" applyFill="1" applyBorder="1" applyAlignment="1">
      <alignment horizontal="center" vertical="center"/>
    </xf>
    <xf numFmtId="3" fontId="17" fillId="3" borderId="215" xfId="7" applyNumberFormat="1" applyFont="1" applyFill="1" applyBorder="1" applyAlignment="1">
      <alignment horizontal="center" vertical="center" wrapText="1"/>
    </xf>
    <xf numFmtId="0" fontId="16" fillId="2" borderId="0" xfId="7" applyFont="1" applyFill="1" applyAlignment="1">
      <alignment horizontal="left" vertical="top" wrapText="1"/>
    </xf>
    <xf numFmtId="0" fontId="28" fillId="2" borderId="0" xfId="7" applyFill="1"/>
    <xf numFmtId="0" fontId="28" fillId="3" borderId="116" xfId="3" applyFont="1" applyFill="1" applyBorder="1" applyAlignment="1">
      <alignment vertical="center"/>
    </xf>
    <xf numFmtId="0" fontId="28" fillId="3" borderId="117" xfId="3" applyFont="1" applyFill="1" applyBorder="1" applyAlignment="1">
      <alignment vertical="center"/>
    </xf>
    <xf numFmtId="0" fontId="28" fillId="3" borderId="124" xfId="3" applyFont="1" applyFill="1" applyBorder="1" applyAlignment="1">
      <alignment vertical="center"/>
    </xf>
    <xf numFmtId="0" fontId="17" fillId="3" borderId="118" xfId="3" applyFont="1" applyFill="1" applyBorder="1" applyAlignment="1">
      <alignment horizontal="center" vertical="center"/>
    </xf>
    <xf numFmtId="0" fontId="39" fillId="2" borderId="0" xfId="7" applyFont="1" applyFill="1" applyAlignment="1">
      <alignment horizontal="left" vertical="center"/>
    </xf>
    <xf numFmtId="0" fontId="25" fillId="0" borderId="0" xfId="7" applyFont="1" applyAlignment="1">
      <alignment vertical="center"/>
    </xf>
    <xf numFmtId="0" fontId="25" fillId="2" borderId="0" xfId="7" applyFont="1" applyFill="1" applyAlignment="1">
      <alignment vertical="center"/>
    </xf>
    <xf numFmtId="0" fontId="116" fillId="4" borderId="116" xfId="7" applyFont="1" applyFill="1" applyBorder="1" applyAlignment="1">
      <alignment vertical="center"/>
    </xf>
    <xf numFmtId="0" fontId="116" fillId="4" borderId="117" xfId="19" applyFont="1" applyFill="1" applyBorder="1" applyAlignment="1">
      <alignment vertical="center"/>
    </xf>
    <xf numFmtId="0" fontId="25" fillId="0" borderId="0" xfId="7" applyFont="1" applyAlignment="1">
      <alignment horizontal="left" vertical="center"/>
    </xf>
    <xf numFmtId="3" fontId="28" fillId="2" borderId="0" xfId="7" applyNumberFormat="1" applyFill="1"/>
    <xf numFmtId="0" fontId="28" fillId="2" borderId="0" xfId="7" applyFill="1" applyAlignment="1">
      <alignment horizontal="left"/>
    </xf>
    <xf numFmtId="0" fontId="25" fillId="0" borderId="0" xfId="20" applyFont="1" applyAlignment="1">
      <alignment horizontal="center" vertical="center" wrapText="1"/>
    </xf>
    <xf numFmtId="0" fontId="36" fillId="0" borderId="0" xfId="20" applyFont="1" applyAlignment="1">
      <alignment horizontal="center" vertical="center" wrapText="1"/>
    </xf>
    <xf numFmtId="0" fontId="25" fillId="2" borderId="0" xfId="20" applyFont="1" applyFill="1" applyAlignment="1">
      <alignment horizontal="center" vertical="center" wrapText="1"/>
    </xf>
    <xf numFmtId="0" fontId="16" fillId="0" borderId="0" xfId="20" applyFont="1" applyAlignment="1">
      <alignment horizontal="center" vertical="center" wrapText="1"/>
    </xf>
    <xf numFmtId="0" fontId="17" fillId="0" borderId="0" xfId="20" applyFont="1" applyAlignment="1">
      <alignment horizontal="center" vertical="center" wrapText="1"/>
    </xf>
    <xf numFmtId="0" fontId="16" fillId="2" borderId="0" xfId="20" applyFont="1" applyFill="1" applyAlignment="1">
      <alignment horizontal="center" vertical="center" wrapText="1"/>
    </xf>
    <xf numFmtId="0" fontId="16" fillId="0" borderId="0" xfId="20" applyFont="1"/>
    <xf numFmtId="0" fontId="16" fillId="0" borderId="0" xfId="20" applyFont="1" applyAlignment="1">
      <alignment wrapText="1"/>
    </xf>
    <xf numFmtId="0" fontId="17" fillId="0" borderId="0" xfId="20" applyFont="1" applyAlignment="1">
      <alignment wrapText="1"/>
    </xf>
    <xf numFmtId="0" fontId="16" fillId="2" borderId="0" xfId="20" applyFont="1" applyFill="1"/>
    <xf numFmtId="0" fontId="17" fillId="2" borderId="0" xfId="20" applyFont="1" applyFill="1" applyAlignment="1">
      <alignment horizontal="center" vertical="center" wrapText="1"/>
    </xf>
    <xf numFmtId="0" fontId="16" fillId="0" borderId="0" xfId="20" applyFont="1" applyAlignment="1">
      <alignment vertical="top"/>
    </xf>
    <xf numFmtId="0" fontId="16" fillId="2" borderId="0" xfId="20" applyFont="1" applyFill="1" applyAlignment="1">
      <alignment vertical="top"/>
    </xf>
    <xf numFmtId="0" fontId="45" fillId="2" borderId="0" xfId="20" quotePrefix="1" applyFont="1" applyFill="1" applyAlignment="1">
      <alignment vertical="top"/>
    </xf>
    <xf numFmtId="0" fontId="46" fillId="0" borderId="0" xfId="20" applyFont="1" applyAlignment="1">
      <alignment vertical="top"/>
    </xf>
    <xf numFmtId="0" fontId="46" fillId="2" borderId="0" xfId="20" applyFont="1" applyFill="1" applyAlignment="1">
      <alignment vertical="top"/>
    </xf>
    <xf numFmtId="0" fontId="16" fillId="0" borderId="0" xfId="20" applyFont="1" applyAlignment="1">
      <alignment horizontal="center" vertical="center"/>
    </xf>
    <xf numFmtId="0" fontId="16" fillId="2" borderId="0" xfId="20" applyFont="1" applyFill="1" applyAlignment="1">
      <alignment horizontal="center" vertical="center"/>
    </xf>
    <xf numFmtId="0" fontId="17" fillId="2" borderId="0" xfId="20" applyFont="1" applyFill="1" applyAlignment="1">
      <alignment horizontal="center" vertical="center"/>
    </xf>
    <xf numFmtId="0" fontId="16" fillId="2" borderId="0" xfId="20" applyFont="1" applyFill="1" applyAlignment="1">
      <alignment horizontal="left" vertical="center"/>
    </xf>
    <xf numFmtId="43" fontId="16" fillId="2" borderId="1" xfId="8" applyFont="1" applyFill="1" applyBorder="1" applyAlignment="1">
      <alignment horizontal="center" vertical="center"/>
    </xf>
    <xf numFmtId="43" fontId="16" fillId="2" borderId="2" xfId="8" applyFont="1" applyFill="1" applyBorder="1" applyAlignment="1">
      <alignment horizontal="center" vertical="center"/>
    </xf>
    <xf numFmtId="43" fontId="17" fillId="2" borderId="2" xfId="8" applyFont="1" applyFill="1" applyBorder="1" applyAlignment="1">
      <alignment horizontal="center" vertical="center"/>
    </xf>
    <xf numFmtId="43" fontId="17" fillId="2" borderId="3" xfId="8" applyFont="1" applyFill="1" applyBorder="1" applyAlignment="1">
      <alignment horizontal="center" vertical="center"/>
    </xf>
    <xf numFmtId="0" fontId="16" fillId="2" borderId="2" xfId="20" applyFont="1" applyFill="1" applyBorder="1" applyAlignment="1">
      <alignment horizontal="left" vertical="center"/>
    </xf>
    <xf numFmtId="0" fontId="16" fillId="2" borderId="3" xfId="20" applyFont="1" applyFill="1" applyBorder="1" applyAlignment="1">
      <alignment horizontal="left" vertical="center"/>
    </xf>
    <xf numFmtId="43" fontId="16" fillId="2" borderId="4" xfId="8" applyFont="1" applyFill="1" applyBorder="1" applyAlignment="1">
      <alignment horizontal="center" vertical="center"/>
    </xf>
    <xf numFmtId="43" fontId="16" fillId="2" borderId="5" xfId="8" applyFont="1" applyFill="1" applyBorder="1" applyAlignment="1">
      <alignment horizontal="center" vertical="center"/>
    </xf>
    <xf numFmtId="43" fontId="17" fillId="2" borderId="5" xfId="8" applyFont="1" applyFill="1" applyBorder="1" applyAlignment="1">
      <alignment horizontal="center" vertical="center"/>
    </xf>
    <xf numFmtId="43" fontId="17" fillId="2" borderId="6" xfId="8" applyFont="1" applyFill="1" applyBorder="1" applyAlignment="1">
      <alignment horizontal="center" vertical="center"/>
    </xf>
    <xf numFmtId="0" fontId="16" fillId="2" borderId="5" xfId="20" applyFont="1" applyFill="1" applyBorder="1" applyAlignment="1">
      <alignment horizontal="left" vertical="center"/>
    </xf>
    <xf numFmtId="0" fontId="16" fillId="2" borderId="6" xfId="20" applyFont="1" applyFill="1" applyBorder="1" applyAlignment="1">
      <alignment horizontal="left" vertical="center"/>
    </xf>
    <xf numFmtId="0" fontId="17" fillId="0" borderId="0" xfId="20" applyFont="1" applyAlignment="1">
      <alignment horizontal="center" vertical="center"/>
    </xf>
    <xf numFmtId="0" fontId="17" fillId="2" borderId="5" xfId="20" applyFont="1" applyFill="1" applyBorder="1" applyAlignment="1">
      <alignment vertical="center"/>
    </xf>
    <xf numFmtId="0" fontId="17" fillId="2" borderId="6" xfId="20" applyFont="1" applyFill="1" applyBorder="1" applyAlignment="1">
      <alignment vertical="center"/>
    </xf>
    <xf numFmtId="0" fontId="16" fillId="2" borderId="5" xfId="20" applyFont="1" applyFill="1" applyBorder="1" applyAlignment="1">
      <alignment vertical="center"/>
    </xf>
    <xf numFmtId="0" fontId="16" fillId="2" borderId="6" xfId="20" applyFont="1" applyFill="1" applyBorder="1" applyAlignment="1">
      <alignment vertical="center"/>
    </xf>
    <xf numFmtId="43" fontId="16" fillId="2" borderId="5" xfId="8" applyFont="1" applyFill="1" applyBorder="1" applyAlignment="1">
      <alignment horizontal="center" vertical="center" wrapText="1"/>
    </xf>
    <xf numFmtId="43" fontId="17" fillId="2" borderId="6" xfId="8" applyFont="1" applyFill="1" applyBorder="1" applyAlignment="1">
      <alignment horizontal="center" vertical="center" wrapText="1"/>
    </xf>
    <xf numFmtId="0" fontId="17" fillId="2" borderId="7" xfId="20" applyFont="1" applyFill="1" applyBorder="1" applyAlignment="1">
      <alignment horizontal="center" vertical="center"/>
    </xf>
    <xf numFmtId="0" fontId="17" fillId="2" borderId="8" xfId="20" applyFont="1" applyFill="1" applyBorder="1" applyAlignment="1">
      <alignment horizontal="center" vertical="center"/>
    </xf>
    <xf numFmtId="0" fontId="16" fillId="2" borderId="8" xfId="20" applyFont="1" applyFill="1" applyBorder="1" applyAlignment="1">
      <alignment horizontal="center" vertical="center"/>
    </xf>
    <xf numFmtId="0" fontId="16" fillId="2" borderId="9" xfId="20" applyFont="1" applyFill="1" applyBorder="1" applyAlignment="1">
      <alignment horizontal="center" vertical="center"/>
    </xf>
    <xf numFmtId="0" fontId="17" fillId="2" borderId="8" xfId="20" applyFont="1" applyFill="1" applyBorder="1" applyAlignment="1">
      <alignment vertical="center"/>
    </xf>
    <xf numFmtId="0" fontId="17" fillId="2" borderId="9" xfId="20" applyFont="1" applyFill="1" applyBorder="1" applyAlignment="1">
      <alignment vertical="center"/>
    </xf>
    <xf numFmtId="0" fontId="17" fillId="0" borderId="0" xfId="20" applyFont="1" applyAlignment="1">
      <alignment horizontal="center" wrapText="1"/>
    </xf>
    <xf numFmtId="0" fontId="17" fillId="2" borderId="0" xfId="20" applyFont="1" applyFill="1" applyAlignment="1">
      <alignment horizontal="center" wrapText="1"/>
    </xf>
    <xf numFmtId="0" fontId="17" fillId="3" borderId="1" xfId="20" applyFont="1" applyFill="1" applyBorder="1" applyAlignment="1">
      <alignment horizontal="center" wrapText="1"/>
    </xf>
    <xf numFmtId="0" fontId="17" fillId="3" borderId="21" xfId="20" applyFont="1" applyFill="1" applyBorder="1" applyAlignment="1">
      <alignment horizontal="center" wrapText="1"/>
    </xf>
    <xf numFmtId="0" fontId="17" fillId="3" borderId="20" xfId="20" applyFont="1" applyFill="1" applyBorder="1" applyAlignment="1">
      <alignment horizontal="center" wrapText="1"/>
    </xf>
    <xf numFmtId="0" fontId="17" fillId="3" borderId="22" xfId="20" applyFont="1" applyFill="1" applyBorder="1" applyAlignment="1">
      <alignment horizontal="center" wrapText="1"/>
    </xf>
    <xf numFmtId="0" fontId="17" fillId="3" borderId="30" xfId="20" applyFont="1" applyFill="1" applyBorder="1" applyAlignment="1">
      <alignment horizontal="center" wrapText="1"/>
    </xf>
    <xf numFmtId="0" fontId="17" fillId="3" borderId="2" xfId="20" applyFont="1" applyFill="1" applyBorder="1" applyAlignment="1">
      <alignment horizontal="center" wrapText="1"/>
    </xf>
    <xf numFmtId="0" fontId="17" fillId="3" borderId="3" xfId="20" applyFont="1" applyFill="1" applyBorder="1" applyAlignment="1">
      <alignment horizontal="center" wrapText="1"/>
    </xf>
    <xf numFmtId="0" fontId="36" fillId="2" borderId="0" xfId="20" applyFont="1" applyFill="1" applyAlignment="1">
      <alignment horizontal="center" vertical="center" wrapText="1"/>
    </xf>
    <xf numFmtId="0" fontId="16" fillId="2" borderId="0" xfId="0" quotePrefix="1" applyFont="1" applyFill="1"/>
    <xf numFmtId="166" fontId="16" fillId="2" borderId="1" xfId="8" applyNumberFormat="1" applyFont="1" applyFill="1" applyBorder="1" applyAlignment="1">
      <alignment horizontal="right" wrapText="1" indent="1"/>
    </xf>
    <xf numFmtId="166" fontId="16" fillId="2" borderId="2" xfId="8" applyNumberFormat="1" applyFont="1" applyFill="1" applyBorder="1" applyAlignment="1">
      <alignment horizontal="right" wrapText="1" indent="1"/>
    </xf>
    <xf numFmtId="43" fontId="16" fillId="2" borderId="2" xfId="8" applyFont="1" applyFill="1" applyBorder="1" applyAlignment="1">
      <alignment horizontal="right" wrapText="1" indent="1"/>
    </xf>
    <xf numFmtId="166" fontId="17" fillId="2" borderId="119" xfId="8" applyNumberFormat="1" applyFont="1" applyFill="1" applyBorder="1" applyAlignment="1">
      <alignment horizontal="right" wrapText="1" indent="1"/>
    </xf>
    <xf numFmtId="166" fontId="17" fillId="2" borderId="2" xfId="8" applyNumberFormat="1" applyFont="1" applyFill="1" applyBorder="1" applyAlignment="1">
      <alignment horizontal="right" wrapText="1" indent="1"/>
    </xf>
    <xf numFmtId="43" fontId="17" fillId="2" borderId="2" xfId="8" applyFont="1" applyFill="1" applyBorder="1" applyAlignment="1">
      <alignment horizontal="right" wrapText="1" indent="1"/>
    </xf>
    <xf numFmtId="43" fontId="17" fillId="2" borderId="114" xfId="8" applyFont="1" applyFill="1" applyBorder="1" applyAlignment="1">
      <alignment horizontal="right" wrapText="1" indent="1"/>
    </xf>
    <xf numFmtId="0" fontId="17" fillId="2" borderId="3" xfId="0" applyFont="1" applyFill="1" applyBorder="1"/>
    <xf numFmtId="166" fontId="16" fillId="2" borderId="4" xfId="8" applyNumberFormat="1" applyFont="1" applyFill="1" applyBorder="1" applyAlignment="1">
      <alignment horizontal="right" wrapText="1" indent="1"/>
    </xf>
    <xf numFmtId="166" fontId="16" fillId="2" borderId="5" xfId="8" applyNumberFormat="1" applyFont="1" applyFill="1" applyBorder="1" applyAlignment="1">
      <alignment horizontal="right" wrapText="1" indent="1"/>
    </xf>
    <xf numFmtId="43" fontId="16" fillId="2" borderId="5" xfId="8" applyFont="1" applyFill="1" applyBorder="1" applyAlignment="1">
      <alignment horizontal="right" wrapText="1" indent="1"/>
    </xf>
    <xf numFmtId="166" fontId="17" fillId="2" borderId="49" xfId="8" applyNumberFormat="1" applyFont="1" applyFill="1" applyBorder="1" applyAlignment="1">
      <alignment horizontal="right" wrapText="1" indent="1"/>
    </xf>
    <xf numFmtId="166" fontId="17" fillId="2" borderId="5" xfId="8" applyNumberFormat="1" applyFont="1" applyFill="1" applyBorder="1" applyAlignment="1">
      <alignment horizontal="right" wrapText="1" indent="1"/>
    </xf>
    <xf numFmtId="43" fontId="17" fillId="2" borderId="5" xfId="8" applyFont="1" applyFill="1" applyBorder="1" applyAlignment="1">
      <alignment horizontal="right" wrapText="1" indent="1"/>
    </xf>
    <xf numFmtId="43" fontId="17" fillId="2" borderId="52" xfId="8" applyFont="1" applyFill="1" applyBorder="1" applyAlignment="1">
      <alignment horizontal="right" wrapText="1" indent="1"/>
    </xf>
    <xf numFmtId="0" fontId="17" fillId="2" borderId="5" xfId="0" applyFont="1" applyFill="1" applyBorder="1"/>
    <xf numFmtId="0" fontId="17" fillId="2" borderId="49" xfId="0" applyFont="1" applyFill="1" applyBorder="1"/>
    <xf numFmtId="0" fontId="17" fillId="2" borderId="52" xfId="0" applyFont="1" applyFill="1" applyBorder="1"/>
    <xf numFmtId="0" fontId="17" fillId="2" borderId="7" xfId="0" applyFont="1" applyFill="1" applyBorder="1"/>
    <xf numFmtId="0" fontId="17" fillId="2" borderId="8" xfId="0" applyFont="1" applyFill="1" applyBorder="1"/>
    <xf numFmtId="0" fontId="17" fillId="2" borderId="120" xfId="0" applyFont="1" applyFill="1" applyBorder="1"/>
    <xf numFmtId="0" fontId="17" fillId="2" borderId="183" xfId="0" applyFont="1" applyFill="1" applyBorder="1"/>
    <xf numFmtId="0" fontId="16" fillId="2" borderId="8" xfId="0" applyFont="1" applyFill="1" applyBorder="1"/>
    <xf numFmtId="0" fontId="16" fillId="2" borderId="9" xfId="0" applyFont="1" applyFill="1" applyBorder="1"/>
    <xf numFmtId="0" fontId="17" fillId="3" borderId="20" xfId="0" applyFont="1" applyFill="1" applyBorder="1" applyAlignment="1">
      <alignment horizontal="center" wrapText="1"/>
    </xf>
    <xf numFmtId="0" fontId="17" fillId="3" borderId="21" xfId="0" applyFont="1" applyFill="1" applyBorder="1" applyAlignment="1">
      <alignment horizontal="center" wrapText="1"/>
    </xf>
    <xf numFmtId="0" fontId="17" fillId="3" borderId="66" xfId="0" applyFont="1" applyFill="1" applyBorder="1" applyAlignment="1">
      <alignment horizontal="center" wrapText="1"/>
    </xf>
    <xf numFmtId="0" fontId="17" fillId="3" borderId="215" xfId="0" applyFont="1" applyFill="1" applyBorder="1" applyAlignment="1">
      <alignment horizontal="center" wrapText="1"/>
    </xf>
    <xf numFmtId="43" fontId="16" fillId="2" borderId="116" xfId="8" applyFont="1" applyFill="1" applyBorder="1" applyAlignment="1"/>
    <xf numFmtId="43" fontId="16" fillId="2" borderId="117" xfId="8" applyFont="1" applyFill="1" applyBorder="1" applyAlignment="1"/>
    <xf numFmtId="43" fontId="17" fillId="2" borderId="124" xfId="8" applyFont="1" applyFill="1" applyBorder="1" applyAlignment="1"/>
    <xf numFmtId="43" fontId="17" fillId="2" borderId="117" xfId="8" applyFont="1" applyFill="1" applyBorder="1" applyAlignment="1"/>
    <xf numFmtId="43" fontId="17" fillId="2" borderId="125" xfId="8" applyFont="1" applyFill="1" applyBorder="1" applyAlignment="1"/>
    <xf numFmtId="0" fontId="16" fillId="2" borderId="117" xfId="0" applyFont="1" applyFill="1" applyBorder="1"/>
    <xf numFmtId="0" fontId="16" fillId="2" borderId="118" xfId="0" applyFont="1" applyFill="1" applyBorder="1"/>
    <xf numFmtId="0" fontId="114" fillId="2" borderId="0" xfId="7" applyFont="1" applyFill="1"/>
    <xf numFmtId="0" fontId="45" fillId="2" borderId="0" xfId="3" applyFont="1" applyFill="1"/>
    <xf numFmtId="3" fontId="17" fillId="2" borderId="0" xfId="7" applyNumberFormat="1" applyFont="1" applyFill="1" applyAlignment="1">
      <alignment horizontal="right" vertical="center" indent="1"/>
    </xf>
    <xf numFmtId="3" fontId="17" fillId="2" borderId="0" xfId="7" applyNumberFormat="1" applyFont="1" applyFill="1" applyAlignment="1">
      <alignment horizontal="right" vertical="center" indent="1" readingOrder="2"/>
    </xf>
    <xf numFmtId="15" fontId="17" fillId="2" borderId="0" xfId="11" applyNumberFormat="1" applyFont="1" applyFill="1" applyAlignment="1">
      <alignment vertical="center"/>
    </xf>
    <xf numFmtId="9" fontId="17" fillId="2" borderId="0" xfId="11" applyNumberFormat="1" applyFont="1" applyFill="1" applyAlignment="1">
      <alignment horizontal="left"/>
    </xf>
    <xf numFmtId="41" fontId="17" fillId="2" borderId="116" xfId="3" applyNumberFormat="1" applyFont="1" applyFill="1" applyBorder="1" applyAlignment="1">
      <alignment horizontal="right" indent="1"/>
    </xf>
    <xf numFmtId="41" fontId="17" fillId="2" borderId="117" xfId="3" applyNumberFormat="1" applyFont="1" applyFill="1" applyBorder="1" applyAlignment="1">
      <alignment horizontal="right" indent="1"/>
    </xf>
    <xf numFmtId="41" fontId="17" fillId="2" borderId="118" xfId="3" applyNumberFormat="1" applyFont="1" applyFill="1" applyBorder="1" applyAlignment="1">
      <alignment horizontal="right" indent="1"/>
    </xf>
    <xf numFmtId="15" fontId="17" fillId="2" borderId="117" xfId="11" applyNumberFormat="1" applyFont="1" applyFill="1" applyBorder="1" applyAlignment="1">
      <alignment vertical="center"/>
    </xf>
    <xf numFmtId="9" fontId="17" fillId="2" borderId="118" xfId="11" applyNumberFormat="1" applyFont="1" applyFill="1" applyBorder="1" applyAlignment="1">
      <alignment horizontal="left"/>
    </xf>
    <xf numFmtId="41" fontId="17" fillId="2" borderId="23" xfId="7" applyNumberFormat="1" applyFont="1" applyFill="1" applyBorder="1" applyAlignment="1">
      <alignment horizontal="right" indent="1"/>
    </xf>
    <xf numFmtId="41" fontId="17" fillId="2" borderId="0" xfId="3" applyNumberFormat="1" applyFont="1" applyFill="1" applyAlignment="1">
      <alignment horizontal="right" indent="1" readingOrder="2"/>
    </xf>
    <xf numFmtId="41" fontId="17" fillId="2" borderId="0" xfId="3" applyNumberFormat="1" applyFont="1" applyFill="1" applyAlignment="1">
      <alignment horizontal="right" indent="1"/>
    </xf>
    <xf numFmtId="41" fontId="17" fillId="2" borderId="24" xfId="3" applyNumberFormat="1" applyFont="1" applyFill="1" applyBorder="1" applyAlignment="1">
      <alignment horizontal="right" indent="1"/>
    </xf>
    <xf numFmtId="41" fontId="17" fillId="2" borderId="0" xfId="7" applyNumberFormat="1" applyFont="1" applyFill="1" applyAlignment="1">
      <alignment horizontal="right" indent="1"/>
    </xf>
    <xf numFmtId="9" fontId="17" fillId="2" borderId="24" xfId="11" applyNumberFormat="1" applyFont="1" applyFill="1" applyBorder="1" applyAlignment="1">
      <alignment vertical="top" wrapText="1"/>
    </xf>
    <xf numFmtId="41" fontId="17" fillId="2" borderId="116" xfId="3" applyNumberFormat="1" applyFont="1" applyFill="1" applyBorder="1" applyAlignment="1">
      <alignment horizontal="right" indent="1" readingOrder="2"/>
    </xf>
    <xf numFmtId="41" fontId="17" fillId="2" borderId="117" xfId="3" applyNumberFormat="1" applyFont="1" applyFill="1" applyBorder="1" applyAlignment="1">
      <alignment horizontal="right" indent="1" readingOrder="2"/>
    </xf>
    <xf numFmtId="9" fontId="17" fillId="2" borderId="118" xfId="11" applyNumberFormat="1" applyFont="1" applyFill="1" applyBorder="1"/>
    <xf numFmtId="41" fontId="17" fillId="2" borderId="23" xfId="3" applyNumberFormat="1" applyFont="1" applyFill="1" applyBorder="1" applyAlignment="1">
      <alignment horizontal="right" indent="1"/>
    </xf>
    <xf numFmtId="9" fontId="17" fillId="2" borderId="24" xfId="11" applyNumberFormat="1" applyFont="1" applyFill="1" applyBorder="1" applyAlignment="1">
      <alignment horizontal="left" indent="1"/>
    </xf>
    <xf numFmtId="9" fontId="17" fillId="2" borderId="118" xfId="11" applyNumberFormat="1" applyFont="1" applyFill="1" applyBorder="1" applyAlignment="1">
      <alignment horizontal="left" indent="1"/>
    </xf>
    <xf numFmtId="41" fontId="16" fillId="2" borderId="17" xfId="3" applyNumberFormat="1" applyFont="1" applyFill="1" applyBorder="1" applyAlignment="1">
      <alignment horizontal="right" indent="1" readingOrder="2"/>
    </xf>
    <xf numFmtId="41" fontId="16" fillId="2" borderId="18" xfId="3" applyNumberFormat="1" applyFont="1" applyFill="1" applyBorder="1" applyAlignment="1">
      <alignment horizontal="right" indent="1" readingOrder="2"/>
    </xf>
    <xf numFmtId="41" fontId="16" fillId="2" borderId="18" xfId="3" applyNumberFormat="1" applyFont="1" applyFill="1" applyBorder="1" applyAlignment="1">
      <alignment horizontal="right" indent="1"/>
    </xf>
    <xf numFmtId="41" fontId="16" fillId="2" borderId="19" xfId="3" applyNumberFormat="1" applyFont="1" applyFill="1" applyBorder="1" applyAlignment="1">
      <alignment horizontal="right" indent="1"/>
    </xf>
    <xf numFmtId="15" fontId="17" fillId="2" borderId="18" xfId="11" applyNumberFormat="1" applyFont="1" applyFill="1" applyBorder="1" applyAlignment="1">
      <alignment vertical="center"/>
    </xf>
    <xf numFmtId="9" fontId="16" fillId="2" borderId="19" xfId="11" applyNumberFormat="1" applyFont="1" applyFill="1" applyBorder="1" applyAlignment="1">
      <alignment horizontal="left" indent="1"/>
    </xf>
    <xf numFmtId="41" fontId="16" fillId="2" borderId="4" xfId="3" applyNumberFormat="1" applyFont="1" applyFill="1" applyBorder="1" applyAlignment="1">
      <alignment horizontal="right" indent="1" readingOrder="2"/>
    </xf>
    <xf numFmtId="41" fontId="16" fillId="2" borderId="5" xfId="3" applyNumberFormat="1" applyFont="1" applyFill="1" applyBorder="1" applyAlignment="1">
      <alignment horizontal="right" indent="1" readingOrder="2"/>
    </xf>
    <xf numFmtId="41" fontId="16" fillId="2" borderId="5" xfId="3" applyNumberFormat="1" applyFont="1" applyFill="1" applyBorder="1" applyAlignment="1">
      <alignment horizontal="right" indent="1"/>
    </xf>
    <xf numFmtId="41" fontId="16" fillId="2" borderId="6" xfId="3" applyNumberFormat="1" applyFont="1" applyFill="1" applyBorder="1" applyAlignment="1">
      <alignment horizontal="right" indent="1"/>
    </xf>
    <xf numFmtId="15" fontId="17" fillId="2" borderId="5" xfId="11" applyNumberFormat="1" applyFont="1" applyFill="1" applyBorder="1" applyAlignment="1">
      <alignment vertical="center"/>
    </xf>
    <xf numFmtId="9" fontId="16" fillId="2" borderId="6" xfId="11" applyNumberFormat="1" applyFont="1" applyFill="1" applyBorder="1" applyAlignment="1">
      <alignment horizontal="left" indent="1"/>
    </xf>
    <xf numFmtId="41" fontId="17" fillId="2" borderId="4" xfId="3" applyNumberFormat="1" applyFont="1" applyFill="1" applyBorder="1" applyAlignment="1">
      <alignment horizontal="right" indent="1" readingOrder="2"/>
    </xf>
    <xf numFmtId="41" fontId="17" fillId="2" borderId="5" xfId="3" applyNumberFormat="1" applyFont="1" applyFill="1" applyBorder="1" applyAlignment="1">
      <alignment horizontal="right" indent="1" readingOrder="2"/>
    </xf>
    <xf numFmtId="41" fontId="17" fillId="2" borderId="5" xfId="3" applyNumberFormat="1" applyFont="1" applyFill="1" applyBorder="1" applyAlignment="1">
      <alignment horizontal="right" indent="1"/>
    </xf>
    <xf numFmtId="41" fontId="17" fillId="2" borderId="6" xfId="3" applyNumberFormat="1" applyFont="1" applyFill="1" applyBorder="1" applyAlignment="1">
      <alignment horizontal="right" indent="1"/>
    </xf>
    <xf numFmtId="9" fontId="17" fillId="2" borderId="6" xfId="11" applyNumberFormat="1" applyFont="1" applyFill="1" applyBorder="1" applyAlignment="1">
      <alignment horizontal="left"/>
    </xf>
    <xf numFmtId="41" fontId="17" fillId="2" borderId="30" xfId="3" applyNumberFormat="1" applyFont="1" applyFill="1" applyBorder="1" applyAlignment="1">
      <alignment horizontal="right" indent="1" readingOrder="2"/>
    </xf>
    <xf numFmtId="41" fontId="17" fillId="2" borderId="31" xfId="3" applyNumberFormat="1" applyFont="1" applyFill="1" applyBorder="1" applyAlignment="1">
      <alignment horizontal="right" indent="1" readingOrder="2"/>
    </xf>
    <xf numFmtId="41" fontId="17" fillId="2" borderId="31" xfId="3" applyNumberFormat="1" applyFont="1" applyFill="1" applyBorder="1" applyAlignment="1">
      <alignment horizontal="right" indent="1"/>
    </xf>
    <xf numFmtId="41" fontId="17" fillId="2" borderId="32" xfId="3" applyNumberFormat="1" applyFont="1" applyFill="1" applyBorder="1" applyAlignment="1">
      <alignment horizontal="right" indent="1"/>
    </xf>
    <xf numFmtId="15" fontId="17" fillId="2" borderId="31" xfId="11" applyNumberFormat="1" applyFont="1" applyFill="1" applyBorder="1" applyAlignment="1">
      <alignment vertical="center"/>
    </xf>
    <xf numFmtId="9" fontId="16" fillId="2" borderId="32" xfId="11" applyNumberFormat="1" applyFont="1" applyFill="1" applyBorder="1" applyAlignment="1">
      <alignment horizontal="left" indent="1"/>
    </xf>
    <xf numFmtId="0" fontId="17" fillId="2" borderId="31" xfId="11" applyFont="1" applyFill="1" applyBorder="1" applyAlignment="1">
      <alignment horizontal="center" vertical="center"/>
    </xf>
    <xf numFmtId="9" fontId="43" fillId="2" borderId="117" xfId="11" applyNumberFormat="1" applyFont="1" applyFill="1" applyBorder="1" applyAlignment="1">
      <alignment horizontal="right" indent="1"/>
    </xf>
    <xf numFmtId="9" fontId="46" fillId="2" borderId="18" xfId="11" applyNumberFormat="1" applyFont="1" applyFill="1" applyBorder="1" applyAlignment="1">
      <alignment horizontal="right" indent="1"/>
    </xf>
    <xf numFmtId="9" fontId="46" fillId="2" borderId="5" xfId="11" applyNumberFormat="1" applyFont="1" applyFill="1" applyBorder="1" applyAlignment="1">
      <alignment horizontal="right" indent="1"/>
    </xf>
    <xf numFmtId="166" fontId="17" fillId="2" borderId="4" xfId="8" applyNumberFormat="1" applyFont="1" applyFill="1" applyBorder="1" applyAlignment="1">
      <alignment horizontal="right" vertical="center" indent="1" readingOrder="2"/>
    </xf>
    <xf numFmtId="166" fontId="17" fillId="2" borderId="5" xfId="8" applyNumberFormat="1" applyFont="1" applyFill="1" applyBorder="1" applyAlignment="1">
      <alignment horizontal="right" vertical="center" indent="1" readingOrder="2"/>
    </xf>
    <xf numFmtId="166" fontId="17" fillId="2" borderId="5" xfId="8" applyNumberFormat="1" applyFont="1" applyFill="1" applyBorder="1" applyAlignment="1">
      <alignment horizontal="right" vertical="center" indent="1"/>
    </xf>
    <xf numFmtId="166" fontId="17" fillId="2" borderId="6" xfId="8" applyNumberFormat="1" applyFont="1" applyFill="1" applyBorder="1" applyAlignment="1">
      <alignment horizontal="right" vertical="center" indent="1"/>
    </xf>
    <xf numFmtId="166" fontId="17" fillId="2" borderId="7" xfId="8" applyNumberFormat="1" applyFont="1" applyFill="1" applyBorder="1" applyAlignment="1">
      <alignment horizontal="right" vertical="center" indent="2" readingOrder="2"/>
    </xf>
    <xf numFmtId="166" fontId="17" fillId="2" borderId="8" xfId="8" applyNumberFormat="1" applyFont="1" applyFill="1" applyBorder="1" applyAlignment="1">
      <alignment horizontal="right" vertical="center" indent="2" readingOrder="2"/>
    </xf>
    <xf numFmtId="166" fontId="17" fillId="2" borderId="8" xfId="8" applyNumberFormat="1" applyFont="1" applyFill="1" applyBorder="1" applyAlignment="1">
      <alignment horizontal="right" vertical="center" indent="1"/>
    </xf>
    <xf numFmtId="166" fontId="17" fillId="2" borderId="9" xfId="8" applyNumberFormat="1" applyFont="1" applyFill="1" applyBorder="1" applyAlignment="1">
      <alignment horizontal="right" vertical="center" indent="1"/>
    </xf>
    <xf numFmtId="9" fontId="46" fillId="2" borderId="8" xfId="11" applyNumberFormat="1" applyFont="1" applyFill="1" applyBorder="1" applyAlignment="1">
      <alignment horizontal="right" indent="1"/>
    </xf>
    <xf numFmtId="9" fontId="16" fillId="2" borderId="9" xfId="11" applyNumberFormat="1" applyFont="1" applyFill="1" applyBorder="1" applyAlignment="1">
      <alignment horizontal="right" indent="1"/>
    </xf>
    <xf numFmtId="3" fontId="119" fillId="3" borderId="20" xfId="11" applyNumberFormat="1" applyFont="1" applyFill="1" applyBorder="1" applyAlignment="1">
      <alignment horizontal="center" vertical="center" wrapText="1"/>
    </xf>
    <xf numFmtId="0" fontId="119" fillId="3" borderId="21" xfId="11" applyFont="1" applyFill="1" applyBorder="1" applyAlignment="1">
      <alignment horizontal="center" vertical="center" wrapText="1"/>
    </xf>
    <xf numFmtId="0" fontId="119" fillId="3" borderId="22" xfId="11" applyFont="1" applyFill="1" applyBorder="1" applyAlignment="1">
      <alignment horizontal="center" vertical="center" wrapText="1"/>
    </xf>
    <xf numFmtId="3" fontId="119" fillId="3" borderId="21" xfId="11" applyNumberFormat="1" applyFont="1" applyFill="1" applyBorder="1" applyAlignment="1">
      <alignment horizontal="center" vertical="center" wrapText="1"/>
    </xf>
    <xf numFmtId="0" fontId="119" fillId="3" borderId="2" xfId="11" applyFont="1" applyFill="1" applyBorder="1" applyAlignment="1">
      <alignment horizontal="centerContinuous" vertical="center"/>
    </xf>
    <xf numFmtId="0" fontId="121" fillId="3" borderId="3" xfId="11" applyFont="1" applyFill="1" applyBorder="1" applyAlignment="1">
      <alignment horizontal="centerContinuous" vertical="center"/>
    </xf>
    <xf numFmtId="0" fontId="122" fillId="3" borderId="8" xfId="11" applyFont="1" applyFill="1" applyBorder="1" applyAlignment="1">
      <alignment horizontal="centerContinuous" vertical="center"/>
    </xf>
    <xf numFmtId="0" fontId="122" fillId="3" borderId="9" xfId="11" applyFont="1" applyFill="1" applyBorder="1" applyAlignment="1">
      <alignment horizontal="centerContinuous" vertical="top"/>
    </xf>
    <xf numFmtId="0" fontId="114" fillId="7" borderId="0" xfId="0" applyFont="1" applyFill="1"/>
    <xf numFmtId="0" fontId="115" fillId="7" borderId="0" xfId="0" applyFont="1" applyFill="1"/>
    <xf numFmtId="0" fontId="16" fillId="7" borderId="0" xfId="0" applyFont="1" applyFill="1"/>
    <xf numFmtId="0" fontId="17" fillId="7" borderId="0" xfId="0" applyFont="1" applyFill="1"/>
    <xf numFmtId="0" fontId="16" fillId="7" borderId="0" xfId="3" applyFont="1" applyFill="1" applyAlignment="1">
      <alignment vertical="top" wrapText="1"/>
    </xf>
    <xf numFmtId="0" fontId="17" fillId="7" borderId="0" xfId="3" applyFont="1" applyFill="1" applyAlignment="1">
      <alignment vertical="top" wrapText="1"/>
    </xf>
    <xf numFmtId="0" fontId="45" fillId="7" borderId="0" xfId="0" applyFont="1" applyFill="1"/>
    <xf numFmtId="0" fontId="45" fillId="7" borderId="0" xfId="3" quotePrefix="1" applyFont="1" applyFill="1" applyAlignment="1">
      <alignment vertical="top"/>
    </xf>
    <xf numFmtId="0" fontId="46" fillId="7" borderId="0" xfId="0" applyFont="1" applyFill="1"/>
    <xf numFmtId="41" fontId="17" fillId="7" borderId="116" xfId="8" applyNumberFormat="1" applyFont="1" applyFill="1" applyBorder="1" applyAlignment="1">
      <alignment horizontal="right"/>
    </xf>
    <xf numFmtId="41" fontId="17" fillId="7" borderId="117" xfId="8" applyNumberFormat="1" applyFont="1" applyFill="1" applyBorder="1" applyAlignment="1">
      <alignment horizontal="right"/>
    </xf>
    <xf numFmtId="41" fontId="17" fillId="7" borderId="171" xfId="8" applyNumberFormat="1" applyFont="1" applyFill="1" applyBorder="1" applyAlignment="1">
      <alignment horizontal="right"/>
    </xf>
    <xf numFmtId="0" fontId="17" fillId="7" borderId="117" xfId="0" applyFont="1" applyFill="1" applyBorder="1"/>
    <xf numFmtId="0" fontId="16" fillId="7" borderId="117" xfId="0" applyFont="1" applyFill="1" applyBorder="1"/>
    <xf numFmtId="0" fontId="17" fillId="7" borderId="118" xfId="0" applyFont="1" applyFill="1" applyBorder="1"/>
    <xf numFmtId="41" fontId="16" fillId="7" borderId="17" xfId="8" applyNumberFormat="1" applyFont="1" applyFill="1" applyBorder="1" applyAlignment="1">
      <alignment horizontal="right"/>
    </xf>
    <xf numFmtId="41" fontId="16" fillId="7" borderId="18" xfId="8" applyNumberFormat="1" applyFont="1" applyFill="1" applyBorder="1" applyAlignment="1">
      <alignment horizontal="right"/>
    </xf>
    <xf numFmtId="41" fontId="17" fillId="7" borderId="85" xfId="8" applyNumberFormat="1" applyFont="1" applyFill="1" applyBorder="1" applyAlignment="1">
      <alignment horizontal="right"/>
    </xf>
    <xf numFmtId="0" fontId="16" fillId="7" borderId="18" xfId="0" applyFont="1" applyFill="1" applyBorder="1"/>
    <xf numFmtId="0" fontId="16" fillId="7" borderId="19" xfId="0" applyFont="1" applyFill="1" applyBorder="1"/>
    <xf numFmtId="41" fontId="16" fillId="7" borderId="4" xfId="8" applyNumberFormat="1" applyFont="1" applyFill="1" applyBorder="1" applyAlignment="1">
      <alignment horizontal="right"/>
    </xf>
    <xf numFmtId="41" fontId="16" fillId="7" borderId="5" xfId="8" applyNumberFormat="1" applyFont="1" applyFill="1" applyBorder="1" applyAlignment="1">
      <alignment horizontal="right"/>
    </xf>
    <xf numFmtId="41" fontId="17" fillId="7" borderId="29" xfId="8" applyNumberFormat="1" applyFont="1" applyFill="1" applyBorder="1" applyAlignment="1">
      <alignment horizontal="right"/>
    </xf>
    <xf numFmtId="0" fontId="16" fillId="7" borderId="5" xfId="0" applyFont="1" applyFill="1" applyBorder="1"/>
    <xf numFmtId="0" fontId="16" fillId="7" borderId="6" xfId="0" applyFont="1" applyFill="1" applyBorder="1"/>
    <xf numFmtId="41" fontId="16" fillId="7" borderId="4" xfId="0" applyNumberFormat="1" applyFont="1" applyFill="1" applyBorder="1" applyAlignment="1">
      <alignment horizontal="right"/>
    </xf>
    <xf numFmtId="41" fontId="16" fillId="7" borderId="5" xfId="0" applyNumberFormat="1" applyFont="1" applyFill="1" applyBorder="1" applyAlignment="1">
      <alignment horizontal="right"/>
    </xf>
    <xf numFmtId="41" fontId="16" fillId="7" borderId="7" xfId="8" applyNumberFormat="1" applyFont="1" applyFill="1" applyBorder="1" applyAlignment="1">
      <alignment horizontal="right"/>
    </xf>
    <xf numFmtId="41" fontId="16" fillId="7" borderId="8" xfId="8" applyNumberFormat="1" applyFont="1" applyFill="1" applyBorder="1" applyAlignment="1">
      <alignment horizontal="right"/>
    </xf>
    <xf numFmtId="41" fontId="17" fillId="7" borderId="121" xfId="8" applyNumberFormat="1" applyFont="1" applyFill="1" applyBorder="1" applyAlignment="1">
      <alignment horizontal="right"/>
    </xf>
    <xf numFmtId="0" fontId="16" fillId="7" borderId="8" xfId="0" applyFont="1" applyFill="1" applyBorder="1"/>
    <xf numFmtId="0" fontId="16" fillId="7" borderId="9" xfId="0" applyFont="1" applyFill="1" applyBorder="1"/>
    <xf numFmtId="0" fontId="17" fillId="3" borderId="116" xfId="0" applyFont="1" applyFill="1" applyBorder="1" applyAlignment="1">
      <alignment horizontal="center" vertical="center" wrapText="1"/>
    </xf>
    <xf numFmtId="0" fontId="17" fillId="3" borderId="117" xfId="0" applyFont="1" applyFill="1" applyBorder="1" applyAlignment="1">
      <alignment horizontal="center" vertical="center" wrapText="1"/>
    </xf>
    <xf numFmtId="0" fontId="17" fillId="3" borderId="171" xfId="0" applyFont="1" applyFill="1" applyBorder="1" applyAlignment="1">
      <alignment horizontal="center" vertical="center" wrapText="1"/>
    </xf>
    <xf numFmtId="0" fontId="25" fillId="7" borderId="0" xfId="0" applyFont="1" applyFill="1" applyAlignment="1">
      <alignment vertical="center"/>
    </xf>
    <xf numFmtId="0" fontId="116" fillId="4" borderId="116" xfId="0" applyFont="1" applyFill="1" applyBorder="1" applyAlignment="1">
      <alignment vertical="center"/>
    </xf>
    <xf numFmtId="0" fontId="116" fillId="4" borderId="117" xfId="0" applyFont="1" applyFill="1" applyBorder="1" applyAlignment="1">
      <alignment vertical="center"/>
    </xf>
    <xf numFmtId="0" fontId="115" fillId="2" borderId="0" xfId="0" applyFont="1" applyFill="1"/>
    <xf numFmtId="0" fontId="13" fillId="2" borderId="0" xfId="21" applyFill="1"/>
    <xf numFmtId="0" fontId="13" fillId="2" borderId="0" xfId="21" applyFill="1" applyAlignment="1">
      <alignment horizontal="left"/>
    </xf>
    <xf numFmtId="0" fontId="16" fillId="2" borderId="0" xfId="21" applyFont="1" applyFill="1"/>
    <xf numFmtId="0" fontId="16" fillId="2" borderId="0" xfId="21" applyFont="1" applyFill="1" applyAlignment="1">
      <alignment horizontal="left"/>
    </xf>
    <xf numFmtId="0" fontId="16" fillId="2" borderId="0" xfId="5" applyFont="1" applyFill="1" applyAlignment="1"/>
    <xf numFmtId="0" fontId="17" fillId="2" borderId="0" xfId="21" applyFont="1" applyFill="1"/>
    <xf numFmtId="44" fontId="16" fillId="2" borderId="0" xfId="18" applyFont="1" applyFill="1"/>
    <xf numFmtId="44" fontId="16" fillId="2" borderId="0" xfId="18" applyFont="1" applyFill="1" applyAlignment="1">
      <alignment horizontal="left"/>
    </xf>
    <xf numFmtId="0" fontId="16" fillId="2" borderId="0" xfId="21" applyFont="1" applyFill="1" applyAlignment="1">
      <alignment horizontal="left" vertical="top" wrapText="1"/>
    </xf>
    <xf numFmtId="0" fontId="16" fillId="2" borderId="0" xfId="21" applyFont="1" applyFill="1" applyAlignment="1">
      <alignment horizontal="left" vertical="top" wrapText="1" indent="1"/>
    </xf>
    <xf numFmtId="0" fontId="16" fillId="2" borderId="251" xfId="21" applyFont="1" applyFill="1" applyBorder="1" applyAlignment="1">
      <alignment horizontal="left" vertical="top" wrapText="1"/>
    </xf>
    <xf numFmtId="0" fontId="16" fillId="2" borderId="252" xfId="21" applyFont="1" applyFill="1" applyBorder="1" applyAlignment="1">
      <alignment horizontal="left" vertical="top" wrapText="1" indent="1"/>
    </xf>
    <xf numFmtId="0" fontId="16" fillId="2" borderId="253" xfId="21" applyFont="1" applyFill="1" applyBorder="1" applyAlignment="1">
      <alignment horizontal="left" vertical="top" wrapText="1"/>
    </xf>
    <xf numFmtId="0" fontId="16" fillId="2" borderId="254" xfId="21" applyFont="1" applyFill="1" applyBorder="1" applyAlignment="1">
      <alignment horizontal="left" vertical="top" wrapText="1" indent="1"/>
    </xf>
    <xf numFmtId="0" fontId="17" fillId="2" borderId="255" xfId="21" applyFont="1" applyFill="1" applyBorder="1" applyAlignment="1">
      <alignment horizontal="left" vertical="top" wrapText="1"/>
    </xf>
    <xf numFmtId="0" fontId="17" fillId="2" borderId="256" xfId="21" applyFont="1" applyFill="1" applyBorder="1" applyAlignment="1">
      <alignment horizontal="justify" vertical="top" wrapText="1"/>
    </xf>
    <xf numFmtId="0" fontId="16" fillId="2" borderId="55" xfId="21" applyFont="1" applyFill="1" applyBorder="1" applyAlignment="1">
      <alignment horizontal="left" vertical="top" wrapText="1"/>
    </xf>
    <xf numFmtId="0" fontId="16" fillId="2" borderId="54" xfId="21" applyFont="1" applyFill="1" applyBorder="1" applyAlignment="1">
      <alignment horizontal="left" vertical="top" wrapText="1" indent="1"/>
    </xf>
    <xf numFmtId="0" fontId="16" fillId="2" borderId="252" xfId="21" applyFont="1" applyFill="1" applyBorder="1" applyAlignment="1">
      <alignment horizontal="left" vertical="top" wrapText="1" indent="2"/>
    </xf>
    <xf numFmtId="0" fontId="16" fillId="2" borderId="254" xfId="21" applyFont="1" applyFill="1" applyBorder="1" applyAlignment="1">
      <alignment horizontal="left" vertical="top" wrapText="1" indent="2"/>
    </xf>
    <xf numFmtId="0" fontId="16" fillId="2" borderId="254" xfId="21" applyFont="1" applyFill="1" applyBorder="1" applyAlignment="1">
      <alignment horizontal="left" vertical="top" wrapText="1" indent="3"/>
    </xf>
    <xf numFmtId="0" fontId="17" fillId="2" borderId="253" xfId="21" applyFont="1" applyFill="1" applyBorder="1" applyAlignment="1">
      <alignment horizontal="left" vertical="top" wrapText="1"/>
    </xf>
    <xf numFmtId="0" fontId="17" fillId="2" borderId="55" xfId="21" applyFont="1" applyFill="1" applyBorder="1" applyAlignment="1">
      <alignment horizontal="left" vertical="top" wrapText="1"/>
    </xf>
    <xf numFmtId="0" fontId="17" fillId="2" borderId="54" xfId="21" applyFont="1" applyFill="1" applyBorder="1" applyAlignment="1">
      <alignment horizontal="justify" vertical="top" wrapText="1"/>
    </xf>
    <xf numFmtId="0" fontId="123" fillId="2" borderId="255" xfId="21" applyFont="1" applyFill="1" applyBorder="1" applyAlignment="1">
      <alignment horizontal="left" vertical="top" wrapText="1"/>
    </xf>
    <xf numFmtId="0" fontId="123" fillId="2" borderId="256" xfId="21" applyFont="1" applyFill="1" applyBorder="1" applyAlignment="1">
      <alignment horizontal="justify" vertical="top" wrapText="1"/>
    </xf>
    <xf numFmtId="0" fontId="25" fillId="2" borderId="257" xfId="7" applyFont="1" applyFill="1" applyBorder="1" applyAlignment="1">
      <alignment vertical="center"/>
    </xf>
    <xf numFmtId="0" fontId="116" fillId="4" borderId="116" xfId="7" applyFont="1" applyFill="1" applyBorder="1" applyAlignment="1">
      <alignment horizontal="left" vertical="center"/>
    </xf>
    <xf numFmtId="0" fontId="37" fillId="4" borderId="118" xfId="7" applyFont="1" applyFill="1" applyBorder="1" applyAlignment="1">
      <alignment vertical="center"/>
    </xf>
    <xf numFmtId="37" fontId="70" fillId="0" borderId="4" xfId="0" applyNumberFormat="1" applyFont="1" applyBorder="1" applyAlignment="1">
      <alignment horizontal="center" vertical="center" wrapText="1"/>
    </xf>
    <xf numFmtId="0" fontId="4" fillId="2" borderId="0" xfId="0" applyFont="1" applyFill="1"/>
    <xf numFmtId="0" fontId="11" fillId="2" borderId="0" xfId="0" applyFont="1" applyFill="1"/>
    <xf numFmtId="0" fontId="6" fillId="2" borderId="0" xfId="0" applyFont="1" applyFill="1"/>
    <xf numFmtId="0" fontId="12" fillId="0" borderId="5" xfId="0" applyFont="1" applyFill="1" applyBorder="1" applyAlignment="1">
      <alignment horizontal="justify" vertical="center" wrapText="1"/>
    </xf>
    <xf numFmtId="43" fontId="29" fillId="2" borderId="5" xfId="8" applyNumberFormat="1" applyFont="1" applyFill="1" applyBorder="1" applyAlignment="1" applyProtection="1">
      <alignment horizontal="right" vertical="center"/>
    </xf>
    <xf numFmtId="166" fontId="29" fillId="2" borderId="2" xfId="8" quotePrefix="1" applyNumberFormat="1" applyFont="1" applyFill="1" applyBorder="1" applyAlignment="1" applyProtection="1">
      <alignment horizontal="right" vertical="center"/>
    </xf>
    <xf numFmtId="0" fontId="45" fillId="2" borderId="0" xfId="20" applyFont="1" applyFill="1" applyAlignment="1">
      <alignment horizontal="left" vertical="top" wrapText="1"/>
    </xf>
    <xf numFmtId="167" fontId="33" fillId="2" borderId="7" xfId="2" applyNumberFormat="1" applyFont="1" applyFill="1" applyBorder="1" applyAlignment="1">
      <alignment vertical="center" wrapText="1"/>
    </xf>
    <xf numFmtId="9" fontId="12" fillId="2" borderId="5" xfId="2" applyNumberFormat="1" applyFont="1" applyFill="1" applyBorder="1" applyAlignment="1">
      <alignment horizontal="right" vertical="center" wrapText="1"/>
    </xf>
    <xf numFmtId="9" fontId="12" fillId="2" borderId="18" xfId="2" applyNumberFormat="1" applyFont="1" applyFill="1" applyBorder="1" applyAlignment="1">
      <alignment horizontal="right" vertical="center" wrapText="1"/>
    </xf>
    <xf numFmtId="0" fontId="17" fillId="3" borderId="22" xfId="5" applyFont="1" applyFill="1" applyBorder="1" applyAlignment="1">
      <alignment horizontal="center" vertical="center" wrapText="1"/>
    </xf>
    <xf numFmtId="0" fontId="17" fillId="3" borderId="20" xfId="5" applyFont="1" applyFill="1" applyBorder="1" applyAlignment="1">
      <alignment horizontal="center" vertical="center" wrapText="1"/>
    </xf>
    <xf numFmtId="0" fontId="17" fillId="3" borderId="21" xfId="5" applyFont="1" applyFill="1" applyBorder="1" applyAlignment="1">
      <alignment horizontal="center" vertical="center" wrapText="1"/>
    </xf>
    <xf numFmtId="0" fontId="16" fillId="7" borderId="31" xfId="5" applyFont="1" applyFill="1" applyBorder="1" applyAlignment="1"/>
    <xf numFmtId="0" fontId="16" fillId="7" borderId="32" xfId="5" applyFont="1" applyFill="1" applyBorder="1" applyAlignment="1"/>
    <xf numFmtId="0" fontId="16" fillId="7" borderId="30" xfId="5" applyFont="1" applyFill="1" applyBorder="1" applyAlignment="1"/>
    <xf numFmtId="0" fontId="16" fillId="7" borderId="9" xfId="5" applyFont="1" applyFill="1" applyBorder="1" applyAlignment="1"/>
    <xf numFmtId="0" fontId="16" fillId="7" borderId="8" xfId="5" applyFont="1" applyFill="1" applyBorder="1" applyAlignment="1"/>
    <xf numFmtId="6" fontId="16" fillId="7" borderId="8" xfId="5" applyNumberFormat="1" applyFont="1" applyFill="1" applyBorder="1" applyAlignment="1"/>
    <xf numFmtId="41" fontId="17" fillId="7" borderId="9" xfId="8" applyNumberFormat="1" applyFont="1" applyFill="1" applyBorder="1" applyAlignment="1">
      <alignment horizontal="right"/>
    </xf>
    <xf numFmtId="41" fontId="17" fillId="7" borderId="7" xfId="8" applyNumberFormat="1" applyFont="1" applyFill="1" applyBorder="1" applyAlignment="1">
      <alignment horizontal="right"/>
    </xf>
    <xf numFmtId="41" fontId="16" fillId="7" borderId="9" xfId="8" applyNumberFormat="1" applyFont="1" applyFill="1" applyBorder="1" applyAlignment="1">
      <alignment horizontal="right"/>
    </xf>
    <xf numFmtId="0" fontId="16" fillId="7" borderId="6" xfId="5" applyFont="1" applyFill="1" applyBorder="1" applyAlignment="1"/>
    <xf numFmtId="0" fontId="16" fillId="7" borderId="5" xfId="5" applyFont="1" applyFill="1" applyBorder="1" applyAlignment="1"/>
    <xf numFmtId="41" fontId="17" fillId="7" borderId="6" xfId="8" applyNumberFormat="1" applyFont="1" applyFill="1" applyBorder="1" applyAlignment="1">
      <alignment horizontal="right"/>
    </xf>
    <xf numFmtId="41" fontId="17" fillId="7" borderId="4" xfId="8" applyNumberFormat="1" applyFont="1" applyFill="1" applyBorder="1" applyAlignment="1">
      <alignment horizontal="right"/>
    </xf>
    <xf numFmtId="41" fontId="16" fillId="7" borderId="6" xfId="8" applyNumberFormat="1" applyFont="1" applyFill="1" applyBorder="1" applyAlignment="1">
      <alignment horizontal="right"/>
    </xf>
    <xf numFmtId="0" fontId="16" fillId="2" borderId="6" xfId="5" applyFont="1" applyFill="1" applyBorder="1" applyAlignment="1"/>
    <xf numFmtId="0" fontId="16" fillId="2" borderId="5" xfId="5" applyFont="1" applyFill="1" applyBorder="1" applyAlignment="1"/>
    <xf numFmtId="41" fontId="17" fillId="2" borderId="6" xfId="8" applyNumberFormat="1" applyFont="1" applyFill="1" applyBorder="1" applyAlignment="1">
      <alignment horizontal="right"/>
    </xf>
    <xf numFmtId="41" fontId="17" fillId="2" borderId="4" xfId="8" applyNumberFormat="1" applyFont="1" applyFill="1" applyBorder="1" applyAlignment="1">
      <alignment horizontal="right"/>
    </xf>
    <xf numFmtId="41" fontId="16" fillId="2" borderId="6" xfId="8" applyNumberFormat="1" applyFont="1" applyFill="1" applyBorder="1" applyAlignment="1">
      <alignment horizontal="right"/>
    </xf>
    <xf numFmtId="41" fontId="16" fillId="2" borderId="4" xfId="8" applyNumberFormat="1" applyFont="1" applyFill="1" applyBorder="1" applyAlignment="1">
      <alignment horizontal="right"/>
    </xf>
    <xf numFmtId="0" fontId="16" fillId="2" borderId="19" xfId="5" applyFont="1" applyFill="1" applyBorder="1" applyAlignment="1"/>
    <xf numFmtId="0" fontId="16" fillId="2" borderId="18" xfId="5" applyFont="1" applyFill="1" applyBorder="1" applyAlignment="1"/>
    <xf numFmtId="41" fontId="17" fillId="2" borderId="19" xfId="8" applyNumberFormat="1" applyFont="1" applyFill="1" applyBorder="1" applyAlignment="1">
      <alignment horizontal="right"/>
    </xf>
    <xf numFmtId="41" fontId="17" fillId="2" borderId="17" xfId="8" applyNumberFormat="1" applyFont="1" applyFill="1" applyBorder="1" applyAlignment="1">
      <alignment horizontal="right"/>
    </xf>
    <xf numFmtId="41" fontId="16" fillId="2" borderId="19" xfId="8" applyNumberFormat="1" applyFont="1" applyFill="1" applyBorder="1" applyAlignment="1">
      <alignment horizontal="right"/>
    </xf>
    <xf numFmtId="41" fontId="16" fillId="2" borderId="17" xfId="8" applyNumberFormat="1" applyFont="1" applyFill="1" applyBorder="1" applyAlignment="1">
      <alignment horizontal="right"/>
    </xf>
    <xf numFmtId="0" fontId="17" fillId="2" borderId="118" xfId="5" applyFont="1" applyFill="1" applyBorder="1" applyAlignment="1"/>
    <xf numFmtId="0" fontId="16" fillId="2" borderId="117" xfId="5" applyFont="1" applyFill="1" applyBorder="1" applyAlignment="1"/>
    <xf numFmtId="41" fontId="17" fillId="2" borderId="118" xfId="8" applyNumberFormat="1" applyFont="1" applyFill="1" applyBorder="1" applyAlignment="1">
      <alignment horizontal="right"/>
    </xf>
    <xf numFmtId="41" fontId="17" fillId="2" borderId="116" xfId="8" applyNumberFormat="1" applyFont="1" applyFill="1" applyBorder="1" applyAlignment="1">
      <alignment horizontal="right"/>
    </xf>
    <xf numFmtId="41" fontId="16" fillId="2" borderId="118" xfId="8" applyNumberFormat="1" applyFont="1" applyFill="1" applyBorder="1" applyAlignment="1">
      <alignment horizontal="right"/>
    </xf>
    <xf numFmtId="41" fontId="16" fillId="2" borderId="116" xfId="8" applyNumberFormat="1" applyFont="1" applyFill="1" applyBorder="1" applyAlignment="1">
      <alignment horizontal="right"/>
    </xf>
    <xf numFmtId="0" fontId="46" fillId="2" borderId="0" xfId="5" applyFont="1" applyFill="1" applyAlignment="1"/>
    <xf numFmtId="0" fontId="16" fillId="2" borderId="0" xfId="5" applyFont="1" applyFill="1" applyAlignment="1">
      <alignment horizontal="left" vertical="top"/>
    </xf>
    <xf numFmtId="0" fontId="16" fillId="7" borderId="0" xfId="5" applyFont="1" applyFill="1" applyAlignment="1"/>
    <xf numFmtId="0" fontId="16" fillId="7" borderId="29" xfId="5" applyFont="1" applyFill="1" applyBorder="1" applyAlignment="1"/>
    <xf numFmtId="0" fontId="16" fillId="7" borderId="4" xfId="5" applyFont="1" applyFill="1" applyBorder="1" applyAlignment="1"/>
    <xf numFmtId="41" fontId="17" fillId="7" borderId="29" xfId="8" applyNumberFormat="1" applyFont="1" applyFill="1" applyBorder="1" applyAlignment="1"/>
    <xf numFmtId="41" fontId="16" fillId="7" borderId="29" xfId="8" applyNumberFormat="1" applyFont="1" applyFill="1" applyBorder="1" applyAlignment="1"/>
    <xf numFmtId="41" fontId="17" fillId="7" borderId="29" xfId="8" quotePrefix="1" applyNumberFormat="1" applyFont="1" applyFill="1" applyBorder="1" applyAlignment="1"/>
    <xf numFmtId="41" fontId="16" fillId="7" borderId="29" xfId="8" quotePrefix="1" applyNumberFormat="1" applyFont="1" applyFill="1" applyBorder="1" applyAlignment="1"/>
    <xf numFmtId="41" fontId="17" fillId="2" borderId="29" xfId="8" quotePrefix="1" applyNumberFormat="1" applyFont="1" applyFill="1" applyBorder="1" applyAlignment="1"/>
    <xf numFmtId="41" fontId="16" fillId="2" borderId="29" xfId="8" quotePrefix="1" applyNumberFormat="1" applyFont="1" applyFill="1" applyBorder="1" applyAlignment="1"/>
    <xf numFmtId="0" fontId="16" fillId="7" borderId="19" xfId="5" applyFont="1" applyFill="1" applyBorder="1" applyAlignment="1"/>
    <xf numFmtId="0" fontId="16" fillId="7" borderId="18" xfId="5" applyFont="1" applyFill="1" applyBorder="1" applyAlignment="1"/>
    <xf numFmtId="41" fontId="17" fillId="7" borderId="85" xfId="8" applyNumberFormat="1" applyFont="1" applyFill="1" applyBorder="1" applyAlignment="1"/>
    <xf numFmtId="41" fontId="16" fillId="7" borderId="85" xfId="8" applyNumberFormat="1" applyFont="1" applyFill="1" applyBorder="1" applyAlignment="1"/>
    <xf numFmtId="0" fontId="17" fillId="7" borderId="118" xfId="5" applyFont="1" applyFill="1" applyBorder="1" applyAlignment="1"/>
    <xf numFmtId="0" fontId="16" fillId="7" borderId="117" xfId="5" applyFont="1" applyFill="1" applyBorder="1" applyAlignment="1"/>
    <xf numFmtId="41" fontId="17" fillId="7" borderId="171" xfId="8" applyNumberFormat="1" applyFont="1" applyFill="1" applyBorder="1" applyAlignment="1"/>
    <xf numFmtId="41" fontId="16" fillId="7" borderId="171" xfId="8" applyNumberFormat="1" applyFont="1" applyFill="1" applyBorder="1" applyAlignment="1"/>
    <xf numFmtId="0" fontId="16" fillId="7" borderId="0" xfId="5" applyFont="1" applyFill="1" applyAlignment="1">
      <alignment vertical="top"/>
    </xf>
    <xf numFmtId="0" fontId="16" fillId="2" borderId="0" xfId="5" applyFont="1" applyFill="1" applyAlignment="1">
      <alignment vertical="top"/>
    </xf>
    <xf numFmtId="41" fontId="16" fillId="7" borderId="4" xfId="8" applyNumberFormat="1" applyFont="1" applyFill="1" applyBorder="1" applyAlignment="1"/>
    <xf numFmtId="41" fontId="16" fillId="7" borderId="4" xfId="8" quotePrefix="1" applyNumberFormat="1" applyFont="1" applyFill="1" applyBorder="1" applyAlignment="1"/>
    <xf numFmtId="41" fontId="16" fillId="7" borderId="116" xfId="8" applyNumberFormat="1" applyFont="1" applyFill="1" applyBorder="1" applyAlignment="1"/>
    <xf numFmtId="0" fontId="3" fillId="2" borderId="0" xfId="0" applyFont="1" applyFill="1" applyAlignment="1">
      <alignment horizontal="right" vertical="center"/>
    </xf>
    <xf numFmtId="0" fontId="10" fillId="2" borderId="0" xfId="0" applyFont="1" applyFill="1" applyAlignment="1">
      <alignment horizontal="right" vertical="center"/>
    </xf>
    <xf numFmtId="0" fontId="10" fillId="2" borderId="0" xfId="0" applyFont="1" applyFill="1" applyAlignment="1">
      <alignment horizontal="right" wrapText="1"/>
    </xf>
    <xf numFmtId="0" fontId="10" fillId="2" borderId="0" xfId="0" applyFont="1" applyFill="1" applyAlignment="1">
      <alignment horizontal="right"/>
    </xf>
    <xf numFmtId="0" fontId="9" fillId="2" borderId="0" xfId="0" applyFont="1" applyFill="1" applyAlignment="1">
      <alignment horizontal="right"/>
    </xf>
    <xf numFmtId="0" fontId="8" fillId="2" borderId="0" xfId="0" applyFont="1" applyFill="1" applyAlignment="1">
      <alignment horizontal="right" vertical="center"/>
    </xf>
    <xf numFmtId="0" fontId="7" fillId="2" borderId="0" xfId="0" applyFont="1" applyFill="1" applyAlignment="1">
      <alignment horizontal="right" vertical="center"/>
    </xf>
    <xf numFmtId="0" fontId="5" fillId="2" borderId="0" xfId="0" applyFont="1" applyFill="1" applyAlignment="1">
      <alignment horizontal="right"/>
    </xf>
    <xf numFmtId="0" fontId="14" fillId="2" borderId="0" xfId="3" applyFont="1" applyFill="1" applyAlignment="1">
      <alignment horizontal="left" vertical="top" wrapText="1"/>
    </xf>
    <xf numFmtId="0" fontId="24" fillId="4" borderId="27" xfId="0" applyFont="1" applyFill="1" applyBorder="1" applyAlignment="1">
      <alignment horizontal="left" vertical="center"/>
    </xf>
    <xf numFmtId="0" fontId="24" fillId="4" borderId="26" xfId="0" applyFont="1" applyFill="1" applyBorder="1" applyAlignment="1">
      <alignment horizontal="left" vertical="center"/>
    </xf>
    <xf numFmtId="0" fontId="24" fillId="4" borderId="25" xfId="0" applyFont="1" applyFill="1" applyBorder="1" applyAlignment="1">
      <alignment horizontal="left" vertical="center"/>
    </xf>
    <xf numFmtId="3" fontId="17" fillId="3" borderId="68" xfId="11" applyNumberFormat="1" applyFont="1" applyFill="1" applyBorder="1" applyAlignment="1">
      <alignment horizontal="center" vertical="center"/>
    </xf>
    <xf numFmtId="3" fontId="17" fillId="3" borderId="67" xfId="11" applyNumberFormat="1" applyFont="1" applyFill="1" applyBorder="1" applyAlignment="1">
      <alignment horizontal="center" vertical="center"/>
    </xf>
    <xf numFmtId="3" fontId="17" fillId="3" borderId="22" xfId="11" applyNumberFormat="1" applyFont="1" applyFill="1" applyBorder="1" applyAlignment="1">
      <alignment horizontal="center" vertical="center"/>
    </xf>
    <xf numFmtId="3" fontId="17" fillId="3" borderId="66" xfId="11" applyNumberFormat="1" applyFont="1" applyFill="1" applyBorder="1" applyAlignment="1">
      <alignment horizontal="center" vertical="center"/>
    </xf>
    <xf numFmtId="0" fontId="17" fillId="2" borderId="32" xfId="11" applyFont="1" applyFill="1" applyBorder="1" applyAlignment="1">
      <alignment horizontal="center" vertical="center"/>
    </xf>
    <xf numFmtId="0" fontId="17" fillId="2" borderId="53" xfId="11" applyFont="1" applyFill="1" applyBorder="1" applyAlignment="1">
      <alignment horizontal="center" vertical="center"/>
    </xf>
    <xf numFmtId="3" fontId="17" fillId="2" borderId="5" xfId="11" applyNumberFormat="1" applyFont="1" applyFill="1" applyBorder="1" applyAlignment="1">
      <alignment horizontal="center" vertical="top" wrapText="1"/>
    </xf>
    <xf numFmtId="3" fontId="17" fillId="2" borderId="50" xfId="11" applyNumberFormat="1" applyFont="1" applyFill="1" applyBorder="1" applyAlignment="1">
      <alignment horizontal="center" vertical="top" wrapText="1"/>
    </xf>
    <xf numFmtId="0" fontId="16" fillId="2" borderId="5" xfId="11" applyFont="1" applyFill="1" applyBorder="1" applyAlignment="1" applyProtection="1">
      <alignment vertical="top"/>
      <protection hidden="1"/>
    </xf>
    <xf numFmtId="0" fontId="16" fillId="2" borderId="5" xfId="11" applyFont="1" applyFill="1" applyBorder="1" applyAlignment="1">
      <alignment vertical="top"/>
    </xf>
    <xf numFmtId="0" fontId="17" fillId="2" borderId="31" xfId="11" applyFont="1" applyFill="1" applyBorder="1" applyAlignment="1">
      <alignment horizontal="center" vertical="center"/>
    </xf>
    <xf numFmtId="0" fontId="17" fillId="2" borderId="30" xfId="11" applyFont="1" applyFill="1" applyBorder="1" applyAlignment="1">
      <alignment horizontal="center" vertical="center"/>
    </xf>
    <xf numFmtId="3" fontId="17" fillId="2" borderId="31" xfId="11" applyNumberFormat="1" applyFont="1" applyFill="1" applyBorder="1" applyAlignment="1">
      <alignment horizontal="center" vertical="center" wrapText="1"/>
    </xf>
    <xf numFmtId="0" fontId="17" fillId="2" borderId="55" xfId="11" applyFont="1" applyFill="1" applyBorder="1" applyAlignment="1">
      <alignment horizontal="center" vertical="center"/>
    </xf>
    <xf numFmtId="0" fontId="17" fillId="2" borderId="54" xfId="11" applyFont="1" applyFill="1" applyBorder="1" applyAlignment="1">
      <alignment horizontal="center" vertical="center"/>
    </xf>
    <xf numFmtId="0" fontId="17" fillId="2" borderId="31" xfId="11" applyFont="1" applyFill="1" applyBorder="1" applyAlignment="1">
      <alignment horizontal="center" vertical="center" wrapText="1"/>
    </xf>
    <xf numFmtId="0" fontId="16" fillId="2" borderId="31" xfId="0" applyFont="1" applyFill="1" applyBorder="1"/>
    <xf numFmtId="0" fontId="16" fillId="2" borderId="54" xfId="0" applyFont="1" applyFill="1" applyBorder="1"/>
    <xf numFmtId="0" fontId="17" fillId="2" borderId="52" xfId="11" applyFont="1" applyFill="1" applyBorder="1" applyAlignment="1">
      <alignment horizontal="left" vertical="top"/>
    </xf>
    <xf numFmtId="0" fontId="16" fillId="2" borderId="5" xfId="3" applyFont="1" applyFill="1" applyBorder="1"/>
    <xf numFmtId="0" fontId="16" fillId="2" borderId="5" xfId="11" applyFont="1" applyFill="1" applyBorder="1" applyAlignment="1" applyProtection="1">
      <alignment vertical="top" wrapText="1"/>
      <protection hidden="1"/>
    </xf>
    <xf numFmtId="0" fontId="17" fillId="2" borderId="14" xfId="11" applyFont="1" applyFill="1" applyBorder="1" applyAlignment="1" applyProtection="1">
      <alignment horizontal="left" vertical="top" wrapText="1"/>
      <protection hidden="1"/>
    </xf>
    <xf numFmtId="0" fontId="17" fillId="2" borderId="5" xfId="11" applyFont="1" applyFill="1" applyBorder="1" applyAlignment="1" applyProtection="1">
      <alignment horizontal="left" vertical="top" wrapText="1"/>
      <protection hidden="1"/>
    </xf>
    <xf numFmtId="0" fontId="17" fillId="2" borderId="11" xfId="11" applyFont="1" applyFill="1" applyBorder="1" applyAlignment="1">
      <alignment horizontal="left" vertical="top"/>
    </xf>
    <xf numFmtId="0" fontId="16" fillId="2" borderId="5" xfId="11" applyFont="1" applyFill="1" applyBorder="1" applyAlignment="1" applyProtection="1">
      <alignment horizontal="left" vertical="top"/>
      <protection hidden="1"/>
    </xf>
    <xf numFmtId="0" fontId="16" fillId="2" borderId="5" xfId="11" applyFont="1" applyFill="1" applyBorder="1" applyAlignment="1">
      <alignment vertical="top" wrapText="1"/>
    </xf>
    <xf numFmtId="0" fontId="17" fillId="2" borderId="14" xfId="11" applyFont="1" applyFill="1" applyBorder="1" applyAlignment="1" applyProtection="1">
      <alignment vertical="top"/>
      <protection hidden="1"/>
    </xf>
    <xf numFmtId="0" fontId="17" fillId="2" borderId="5" xfId="11" applyFont="1" applyFill="1" applyBorder="1" applyAlignment="1" applyProtection="1">
      <alignment vertical="top"/>
      <protection hidden="1"/>
    </xf>
    <xf numFmtId="0" fontId="16" fillId="2" borderId="11" xfId="11" applyFont="1" applyFill="1" applyBorder="1" applyAlignment="1">
      <alignment vertical="top"/>
    </xf>
    <xf numFmtId="0" fontId="45" fillId="2" borderId="0" xfId="3" applyFont="1" applyFill="1" applyAlignment="1">
      <alignment horizontal="left" vertical="center" wrapText="1"/>
    </xf>
    <xf numFmtId="0" fontId="2" fillId="3" borderId="76" xfId="0" applyFont="1" applyFill="1" applyBorder="1" applyAlignment="1">
      <alignment horizontal="center" vertical="center" wrapText="1"/>
    </xf>
    <xf numFmtId="0" fontId="2" fillId="3" borderId="75" xfId="0" applyFont="1" applyFill="1" applyBorder="1" applyAlignment="1">
      <alignment horizontal="center" vertical="center" wrapText="1"/>
    </xf>
    <xf numFmtId="0" fontId="2" fillId="3" borderId="73" xfId="0" applyFont="1" applyFill="1" applyBorder="1" applyAlignment="1">
      <alignment horizontal="center" vertical="center" wrapText="1"/>
    </xf>
    <xf numFmtId="0" fontId="2" fillId="3" borderId="67" xfId="0" applyFont="1" applyFill="1" applyBorder="1" applyAlignment="1">
      <alignment horizontal="center" vertical="center" wrapText="1"/>
    </xf>
    <xf numFmtId="0" fontId="48" fillId="2" borderId="0" xfId="0" quotePrefix="1" applyFont="1" applyFill="1" applyAlignment="1">
      <alignment horizontal="left" vertical="top" wrapText="1"/>
    </xf>
    <xf numFmtId="0" fontId="50" fillId="2" borderId="32" xfId="0" applyFont="1" applyFill="1" applyBorder="1" applyAlignment="1">
      <alignment horizontal="center" vertical="center" wrapText="1"/>
    </xf>
    <xf numFmtId="0" fontId="50" fillId="2" borderId="30" xfId="0" applyFont="1" applyFill="1" applyBorder="1" applyAlignment="1">
      <alignment horizontal="center" vertical="center" wrapText="1"/>
    </xf>
    <xf numFmtId="0" fontId="17" fillId="2" borderId="0" xfId="0" applyFont="1" applyFill="1" applyAlignment="1">
      <alignment horizontal="center" vertical="top"/>
    </xf>
    <xf numFmtId="0" fontId="17" fillId="2" borderId="79" xfId="0" applyFont="1" applyFill="1" applyBorder="1" applyAlignment="1">
      <alignment horizontal="center" vertical="top"/>
    </xf>
    <xf numFmtId="0" fontId="16" fillId="2" borderId="5" xfId="0" applyFont="1" applyFill="1" applyBorder="1" applyAlignment="1">
      <alignment horizontal="center" vertical="top" wrapText="1"/>
    </xf>
    <xf numFmtId="0" fontId="16" fillId="2" borderId="49" xfId="0" applyFont="1" applyFill="1" applyBorder="1" applyAlignment="1">
      <alignment horizontal="center" vertical="top" wrapText="1"/>
    </xf>
    <xf numFmtId="0" fontId="12" fillId="2" borderId="52" xfId="0" applyFont="1" applyFill="1" applyBorder="1" applyAlignment="1">
      <alignment horizontal="left" vertical="top"/>
    </xf>
    <xf numFmtId="0" fontId="12" fillId="2" borderId="5" xfId="0" applyFont="1" applyFill="1" applyBorder="1" applyAlignment="1">
      <alignment horizontal="left" vertical="top" wrapText="1"/>
    </xf>
    <xf numFmtId="0" fontId="12" fillId="2" borderId="5" xfId="0" applyFont="1" applyFill="1" applyBorder="1" applyAlignment="1">
      <alignment horizontal="center" vertical="top" wrapText="1"/>
    </xf>
    <xf numFmtId="0" fontId="12" fillId="2" borderId="52" xfId="0" applyFont="1" applyFill="1" applyBorder="1" applyAlignment="1">
      <alignment horizontal="left" vertical="top" wrapText="1"/>
    </xf>
    <xf numFmtId="0" fontId="12" fillId="2" borderId="5" xfId="0" applyFont="1" applyFill="1" applyBorder="1" applyAlignment="1">
      <alignment horizontal="left" vertical="top"/>
    </xf>
    <xf numFmtId="0" fontId="12" fillId="2" borderId="77" xfId="0" applyFont="1" applyFill="1" applyBorder="1" applyAlignment="1">
      <alignment horizontal="left" vertical="top" wrapText="1"/>
    </xf>
    <xf numFmtId="0" fontId="12" fillId="2" borderId="11" xfId="0" applyFont="1" applyFill="1" applyBorder="1" applyAlignment="1">
      <alignment horizontal="left" vertical="top" wrapText="1"/>
    </xf>
    <xf numFmtId="0" fontId="16" fillId="2" borderId="77" xfId="0" applyFont="1" applyFill="1" applyBorder="1" applyAlignment="1">
      <alignment horizontal="left" vertical="top" wrapText="1"/>
    </xf>
    <xf numFmtId="0" fontId="16" fillId="2" borderId="11" xfId="0" applyFont="1" applyFill="1" applyBorder="1" applyAlignment="1">
      <alignment horizontal="left" vertical="top" wrapText="1"/>
    </xf>
    <xf numFmtId="0" fontId="16" fillId="2" borderId="52" xfId="0" applyFont="1" applyFill="1" applyBorder="1" applyAlignment="1">
      <alignment horizontal="left" vertical="top" wrapText="1"/>
    </xf>
    <xf numFmtId="0" fontId="16" fillId="2" borderId="5" xfId="0" applyFont="1" applyFill="1" applyBorder="1" applyAlignment="1">
      <alignment horizontal="left" vertical="top" wrapText="1"/>
    </xf>
    <xf numFmtId="0" fontId="12" fillId="2" borderId="52" xfId="0" quotePrefix="1" applyFont="1" applyFill="1" applyBorder="1" applyAlignment="1">
      <alignment horizontal="left" vertical="top" wrapText="1"/>
    </xf>
    <xf numFmtId="0" fontId="33" fillId="2" borderId="52" xfId="0" applyFont="1" applyFill="1" applyBorder="1" applyAlignment="1">
      <alignment horizontal="left" vertical="top" wrapText="1"/>
    </xf>
    <xf numFmtId="0" fontId="33" fillId="2" borderId="5" xfId="0" applyFont="1" applyFill="1" applyBorder="1" applyAlignment="1">
      <alignment horizontal="left" vertical="top" wrapText="1"/>
    </xf>
    <xf numFmtId="166" fontId="33" fillId="2" borderId="29" xfId="0" applyNumberFormat="1" applyFont="1" applyFill="1" applyBorder="1" applyAlignment="1">
      <alignment horizontal="center" vertical="center"/>
    </xf>
    <xf numFmtId="166" fontId="33" fillId="2" borderId="28" xfId="0" applyNumberFormat="1" applyFont="1" applyFill="1" applyBorder="1" applyAlignment="1">
      <alignment horizontal="center" vertical="center"/>
    </xf>
    <xf numFmtId="166" fontId="33" fillId="2" borderId="18" xfId="0" applyNumberFormat="1" applyFont="1" applyFill="1" applyBorder="1" applyAlignment="1">
      <alignment horizontal="center" vertical="center"/>
    </xf>
    <xf numFmtId="166" fontId="33" fillId="2" borderId="21" xfId="0" applyNumberFormat="1" applyFont="1" applyFill="1" applyBorder="1" applyAlignment="1">
      <alignment horizontal="center" vertical="center"/>
    </xf>
    <xf numFmtId="166" fontId="33" fillId="2" borderId="19" xfId="0" applyNumberFormat="1" applyFont="1" applyFill="1" applyBorder="1" applyAlignment="1">
      <alignment horizontal="center" vertical="center"/>
    </xf>
    <xf numFmtId="166" fontId="33" fillId="2" borderId="22" xfId="0" applyNumberFormat="1" applyFont="1" applyFill="1" applyBorder="1" applyAlignment="1">
      <alignment horizontal="center" vertical="center"/>
    </xf>
    <xf numFmtId="0" fontId="17" fillId="3" borderId="0" xfId="0" applyFont="1" applyFill="1" applyAlignment="1">
      <alignment horizontal="center" vertical="center" wrapText="1"/>
    </xf>
    <xf numFmtId="0" fontId="12" fillId="2" borderId="6"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1" xfId="0" applyFont="1" applyFill="1" applyBorder="1" applyAlignment="1">
      <alignment horizontal="center" vertical="center" wrapText="1"/>
    </xf>
    <xf numFmtId="166" fontId="33" fillId="2" borderId="85" xfId="0" applyNumberFormat="1" applyFont="1" applyFill="1" applyBorder="1" applyAlignment="1">
      <alignment horizontal="center" vertical="center"/>
    </xf>
    <xf numFmtId="166" fontId="33" fillId="2" borderId="84" xfId="0" applyNumberFormat="1" applyFont="1" applyFill="1" applyBorder="1" applyAlignment="1">
      <alignment horizontal="center" vertical="center"/>
    </xf>
    <xf numFmtId="166" fontId="33" fillId="2" borderId="4" xfId="0" applyNumberFormat="1" applyFont="1" applyFill="1" applyBorder="1" applyAlignment="1">
      <alignment horizontal="center" vertical="center"/>
    </xf>
    <xf numFmtId="166" fontId="33" fillId="2" borderId="1" xfId="0" applyNumberFormat="1" applyFont="1" applyFill="1" applyBorder="1" applyAlignment="1">
      <alignment horizontal="center" vertical="center"/>
    </xf>
    <xf numFmtId="166" fontId="35" fillId="3" borderId="27" xfId="0" applyNumberFormat="1" applyFont="1" applyFill="1" applyBorder="1" applyAlignment="1">
      <alignment horizontal="center" vertical="center" wrapText="1"/>
    </xf>
    <xf numFmtId="0" fontId="35" fillId="3" borderId="25" xfId="0" applyFont="1" applyFill="1" applyBorder="1" applyAlignment="1">
      <alignment horizontal="center" vertical="center" wrapText="1"/>
    </xf>
    <xf numFmtId="0" fontId="35" fillId="3" borderId="24" xfId="0" applyFont="1" applyFill="1" applyBorder="1" applyAlignment="1">
      <alignment horizontal="center" vertical="center" wrapText="1"/>
    </xf>
    <xf numFmtId="0" fontId="35" fillId="3" borderId="23" xfId="0" applyFont="1" applyFill="1" applyBorder="1" applyAlignment="1">
      <alignment horizontal="center" vertical="center" wrapText="1"/>
    </xf>
    <xf numFmtId="0" fontId="67" fillId="4" borderId="113" xfId="0" applyFont="1" applyFill="1" applyBorder="1" applyAlignment="1">
      <alignment horizontal="left" vertical="center" wrapText="1"/>
    </xf>
    <xf numFmtId="0" fontId="67" fillId="4" borderId="112" xfId="0" applyFont="1" applyFill="1" applyBorder="1" applyAlignment="1">
      <alignment horizontal="left" vertical="center" wrapText="1"/>
    </xf>
    <xf numFmtId="0" fontId="67" fillId="4" borderId="111" xfId="0" applyFont="1" applyFill="1" applyBorder="1" applyAlignment="1">
      <alignment horizontal="left" vertical="center" wrapText="1"/>
    </xf>
    <xf numFmtId="0" fontId="17" fillId="3" borderId="16" xfId="0" applyFont="1" applyFill="1" applyBorder="1" applyAlignment="1">
      <alignment horizontal="center" vertical="center" wrapText="1"/>
    </xf>
    <xf numFmtId="0" fontId="17" fillId="3" borderId="76"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107" xfId="0" applyFont="1" applyFill="1" applyBorder="1" applyAlignment="1">
      <alignment horizontal="center" vertical="center" wrapText="1"/>
    </xf>
    <xf numFmtId="0" fontId="17" fillId="3" borderId="71" xfId="0" applyFont="1" applyFill="1" applyBorder="1" applyAlignment="1">
      <alignment horizontal="center" vertical="center" wrapText="1"/>
    </xf>
    <xf numFmtId="0" fontId="17" fillId="3" borderId="106"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17" fillId="3" borderId="77"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33" fillId="0" borderId="0" xfId="0" applyFont="1" applyAlignment="1">
      <alignment horizontal="left" vertical="center" wrapText="1" indent="1"/>
    </xf>
    <xf numFmtId="0" fontId="17" fillId="3" borderId="82" xfId="0" applyFont="1" applyFill="1" applyBorder="1" applyAlignment="1">
      <alignment horizontal="center" vertical="center" wrapText="1"/>
    </xf>
    <xf numFmtId="0" fontId="17" fillId="3" borderId="81" xfId="0" applyFont="1" applyFill="1" applyBorder="1" applyAlignment="1">
      <alignment horizontal="center" vertical="center" wrapText="1"/>
    </xf>
    <xf numFmtId="0" fontId="17" fillId="3" borderId="115"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45" fillId="2" borderId="0" xfId="3" applyFont="1" applyFill="1" applyAlignment="1">
      <alignment horizontal="left" vertical="top" wrapText="1"/>
    </xf>
    <xf numFmtId="0" fontId="45" fillId="0" borderId="0" xfId="3" applyFont="1" applyAlignment="1">
      <alignment horizontal="left" vertical="top" wrapText="1"/>
    </xf>
    <xf numFmtId="0" fontId="70"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left" vertical="center" wrapText="1"/>
    </xf>
    <xf numFmtId="0" fontId="78" fillId="3" borderId="15" xfId="0" applyFont="1" applyFill="1" applyBorder="1" applyAlignment="1">
      <alignment horizontal="center" vertical="center" wrapText="1"/>
    </xf>
    <xf numFmtId="0" fontId="78" fillId="3" borderId="62" xfId="0" applyFont="1" applyFill="1" applyBorder="1" applyAlignment="1">
      <alignment horizontal="center" vertical="center" wrapText="1"/>
    </xf>
    <xf numFmtId="0" fontId="78" fillId="3" borderId="3" xfId="0" applyFont="1" applyFill="1" applyBorder="1" applyAlignment="1">
      <alignment horizontal="center" vertical="center" wrapText="1"/>
    </xf>
    <xf numFmtId="0" fontId="78" fillId="3" borderId="119" xfId="0" applyFont="1" applyFill="1" applyBorder="1" applyAlignment="1">
      <alignment horizontal="center" vertical="center" wrapText="1"/>
    </xf>
    <xf numFmtId="0" fontId="17" fillId="3" borderId="9" xfId="0" applyFont="1" applyFill="1" applyBorder="1" applyAlignment="1">
      <alignment horizontal="left" vertical="center" wrapText="1"/>
    </xf>
    <xf numFmtId="0" fontId="17" fillId="3" borderId="8" xfId="0" applyFont="1" applyFill="1" applyBorder="1" applyAlignment="1">
      <alignment horizontal="left" vertical="center" wrapText="1"/>
    </xf>
    <xf numFmtId="0" fontId="33" fillId="3" borderId="6"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45" fillId="2" borderId="0" xfId="13" applyFont="1" applyFill="1" applyAlignment="1">
      <alignment horizontal="left" vertical="top"/>
    </xf>
    <xf numFmtId="0" fontId="70" fillId="0" borderId="4" xfId="0" applyFont="1" applyBorder="1" applyAlignment="1">
      <alignment horizontal="center" vertical="center" wrapText="1"/>
    </xf>
    <xf numFmtId="0" fontId="33" fillId="3" borderId="6"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45" fillId="0" borderId="0" xfId="13" applyFont="1" applyAlignment="1">
      <alignment horizontal="left" vertical="top" wrapText="1"/>
    </xf>
    <xf numFmtId="0" fontId="45" fillId="2" borderId="26" xfId="13" applyFont="1" applyFill="1" applyBorder="1" applyAlignment="1">
      <alignment horizontal="left" vertical="top"/>
    </xf>
    <xf numFmtId="0" fontId="16" fillId="2" borderId="0" xfId="15" applyFont="1" applyFill="1">
      <alignment horizontal="left" wrapText="1"/>
    </xf>
    <xf numFmtId="0" fontId="42" fillId="2" borderId="0" xfId="15" quotePrefix="1" applyFont="1" applyFill="1" applyAlignment="1">
      <alignment horizontal="left" vertical="center" wrapText="1"/>
    </xf>
    <xf numFmtId="0" fontId="18" fillId="3" borderId="61" xfId="0" applyFont="1" applyFill="1" applyBorder="1" applyAlignment="1">
      <alignment horizontal="left" vertical="center" wrapText="1"/>
    </xf>
    <xf numFmtId="0" fontId="76" fillId="2" borderId="0" xfId="0" applyFont="1" applyFill="1" applyAlignment="1">
      <alignment horizontal="left" vertical="center" wrapText="1"/>
    </xf>
    <xf numFmtId="0" fontId="42" fillId="2" borderId="0" xfId="15" applyFont="1" applyFill="1" applyAlignment="1">
      <alignment horizontal="left"/>
    </xf>
    <xf numFmtId="0" fontId="17" fillId="5" borderId="56" xfId="0" applyFont="1" applyFill="1" applyBorder="1" applyAlignment="1">
      <alignment vertical="center" wrapText="1"/>
    </xf>
    <xf numFmtId="0" fontId="17" fillId="5" borderId="31" xfId="0" applyFont="1" applyFill="1" applyBorder="1" applyAlignment="1">
      <alignment vertical="center" wrapText="1"/>
    </xf>
    <xf numFmtId="0" fontId="17" fillId="5" borderId="53" xfId="0" applyFont="1" applyFill="1" applyBorder="1" applyAlignment="1">
      <alignment vertical="center" wrapText="1"/>
    </xf>
    <xf numFmtId="0" fontId="17" fillId="3" borderId="127" xfId="0" applyFont="1" applyFill="1" applyBorder="1" applyAlignment="1">
      <alignment horizontal="center" vertical="center" wrapText="1"/>
    </xf>
    <xf numFmtId="0" fontId="17" fillId="3" borderId="126" xfId="0" applyFont="1" applyFill="1" applyBorder="1" applyAlignment="1">
      <alignment horizontal="center" vertical="center" wrapText="1"/>
    </xf>
    <xf numFmtId="0" fontId="82" fillId="2" borderId="0" xfId="0" applyFont="1" applyFill="1" applyAlignment="1">
      <alignment horizontal="left" vertical="center" wrapText="1"/>
    </xf>
    <xf numFmtId="0" fontId="78" fillId="3" borderId="32" xfId="0" applyFont="1" applyFill="1" applyBorder="1" applyAlignment="1">
      <alignment horizontal="center" vertical="center" wrapText="1"/>
    </xf>
    <xf numFmtId="0" fontId="78" fillId="3" borderId="31" xfId="0" applyFont="1" applyFill="1" applyBorder="1" applyAlignment="1">
      <alignment horizontal="center" vertical="center" wrapText="1"/>
    </xf>
    <xf numFmtId="0" fontId="78" fillId="3" borderId="6" xfId="0" applyFont="1" applyFill="1" applyBorder="1" applyAlignment="1">
      <alignment horizontal="center" vertical="center" wrapText="1"/>
    </xf>
    <xf numFmtId="0" fontId="78" fillId="3" borderId="5"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78" fillId="3" borderId="14" xfId="0" applyFont="1" applyFill="1" applyBorder="1" applyAlignment="1">
      <alignment horizontal="center" vertical="center" wrapText="1"/>
    </xf>
    <xf numFmtId="0" fontId="78" fillId="3" borderId="12" xfId="0" applyFont="1" applyFill="1" applyBorder="1" applyAlignment="1">
      <alignment horizontal="center" vertical="center" wrapText="1"/>
    </xf>
    <xf numFmtId="0" fontId="78" fillId="3" borderId="11"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35" fillId="3" borderId="14" xfId="0"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5" fillId="3" borderId="11" xfId="0" applyFont="1" applyFill="1" applyBorder="1" applyAlignment="1">
      <alignment horizontal="center" vertical="center" wrapText="1"/>
    </xf>
    <xf numFmtId="0" fontId="12" fillId="2" borderId="0" xfId="0" applyFont="1" applyFill="1" applyAlignment="1">
      <alignment horizontal="left" vertical="top" wrapText="1"/>
    </xf>
    <xf numFmtId="0" fontId="63" fillId="2" borderId="0" xfId="0" quotePrefix="1" applyFont="1" applyFill="1" applyAlignment="1">
      <alignment horizontal="left" vertical="top" wrapText="1"/>
    </xf>
    <xf numFmtId="0" fontId="63" fillId="2" borderId="0" xfId="0" applyFont="1" applyFill="1" applyAlignment="1">
      <alignment horizontal="left" vertical="top" wrapText="1"/>
    </xf>
    <xf numFmtId="0" fontId="17" fillId="5" borderId="151" xfId="0" applyFont="1" applyFill="1" applyBorder="1" applyAlignment="1">
      <alignment horizontal="center" vertical="center" wrapText="1"/>
    </xf>
    <xf numFmtId="0" fontId="17" fillId="5" borderId="150"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157" xfId="0" applyFont="1" applyFill="1" applyBorder="1" applyAlignment="1">
      <alignment horizontal="center" vertical="center" wrapText="1"/>
    </xf>
    <xf numFmtId="0" fontId="17" fillId="3" borderId="160" xfId="0" applyFont="1" applyFill="1" applyBorder="1" applyAlignment="1">
      <alignment horizontal="center" vertical="center" wrapText="1"/>
    </xf>
    <xf numFmtId="0" fontId="17" fillId="3" borderId="161" xfId="0" applyFont="1" applyFill="1" applyBorder="1" applyAlignment="1">
      <alignment horizontal="center" vertical="center" wrapText="1"/>
    </xf>
    <xf numFmtId="0" fontId="2" fillId="3" borderId="167" xfId="0" applyFont="1" applyFill="1" applyBorder="1" applyAlignment="1">
      <alignment horizontal="center" vertical="center" wrapText="1"/>
    </xf>
    <xf numFmtId="0" fontId="2" fillId="3" borderId="166" xfId="0" applyFont="1" applyFill="1" applyBorder="1" applyAlignment="1">
      <alignment horizontal="center" vertical="center" wrapText="1"/>
    </xf>
    <xf numFmtId="0" fontId="2" fillId="3" borderId="15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63" xfId="0" applyFont="1" applyFill="1" applyBorder="1" applyAlignment="1">
      <alignment horizontal="center" vertical="center" wrapText="1"/>
    </xf>
    <xf numFmtId="0" fontId="2" fillId="3" borderId="161" xfId="0" applyFont="1" applyFill="1" applyBorder="1" applyAlignment="1">
      <alignment horizontal="center" vertical="center" wrapText="1"/>
    </xf>
    <xf numFmtId="0" fontId="33" fillId="0" borderId="0" xfId="0" applyFont="1" applyAlignment="1">
      <alignment horizontal="left" vertical="center" wrapText="1"/>
    </xf>
    <xf numFmtId="0" fontId="45" fillId="2" borderId="0" xfId="0" applyFont="1" applyFill="1" applyAlignment="1">
      <alignment horizontal="left" vertical="top" wrapText="1"/>
    </xf>
    <xf numFmtId="0" fontId="12" fillId="2" borderId="0" xfId="0" applyFont="1" applyFill="1" applyAlignment="1">
      <alignment horizontal="center" wrapText="1"/>
    </xf>
    <xf numFmtId="0" fontId="35" fillId="3" borderId="9" xfId="0" applyFont="1" applyFill="1" applyBorder="1" applyAlignment="1">
      <alignment horizontal="center" vertical="center"/>
    </xf>
    <xf numFmtId="0" fontId="35" fillId="3" borderId="8" xfId="0" applyFont="1" applyFill="1" applyBorder="1" applyAlignment="1">
      <alignment horizontal="center" vertical="center"/>
    </xf>
    <xf numFmtId="0" fontId="35" fillId="3" borderId="3" xfId="0" applyFont="1" applyFill="1" applyBorder="1" applyAlignment="1">
      <alignment horizontal="center" vertical="center"/>
    </xf>
    <xf numFmtId="0" fontId="35" fillId="3" borderId="2" xfId="0" applyFont="1" applyFill="1" applyBorder="1" applyAlignment="1">
      <alignment horizontal="center" vertical="center"/>
    </xf>
    <xf numFmtId="0" fontId="17" fillId="5" borderId="32" xfId="0" applyFont="1" applyFill="1" applyBorder="1" applyAlignment="1">
      <alignment horizontal="center" vertical="center"/>
    </xf>
    <xf numFmtId="0" fontId="17" fillId="5" borderId="31"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5" xfId="0" applyFont="1" applyFill="1" applyBorder="1" applyAlignment="1">
      <alignment horizontal="center" vertical="center"/>
    </xf>
    <xf numFmtId="0" fontId="45" fillId="0" borderId="0" xfId="0" applyFont="1" applyAlignment="1">
      <alignment horizontal="left" vertical="top"/>
    </xf>
    <xf numFmtId="0" fontId="35" fillId="3" borderId="179" xfId="0" applyFont="1" applyFill="1" applyBorder="1" applyAlignment="1">
      <alignment horizontal="center" vertical="center" wrapText="1"/>
    </xf>
    <xf numFmtId="0" fontId="35" fillId="3" borderId="178" xfId="0" applyFont="1" applyFill="1" applyBorder="1" applyAlignment="1">
      <alignment horizontal="center" vertical="center" wrapText="1"/>
    </xf>
    <xf numFmtId="0" fontId="35" fillId="3" borderId="52"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17" fillId="3" borderId="66" xfId="0" applyFont="1" applyFill="1" applyBorder="1" applyAlignment="1">
      <alignment horizontal="center" vertical="center" wrapText="1"/>
    </xf>
    <xf numFmtId="0" fontId="17" fillId="5" borderId="56"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3" borderId="175" xfId="0" applyFont="1" applyFill="1" applyBorder="1" applyAlignment="1">
      <alignment horizontal="center" vertical="center" wrapText="1"/>
    </xf>
    <xf numFmtId="0" fontId="17" fillId="3" borderId="174" xfId="0" applyFont="1" applyFill="1" applyBorder="1" applyAlignment="1">
      <alignment horizontal="center" vertical="center" wrapText="1"/>
    </xf>
    <xf numFmtId="0" fontId="90" fillId="3" borderId="183" xfId="0" applyFont="1" applyFill="1" applyBorder="1" applyAlignment="1">
      <alignment horizontal="center" vertical="center" wrapText="1"/>
    </xf>
    <xf numFmtId="0" fontId="90" fillId="3" borderId="52" xfId="0" applyFont="1" applyFill="1" applyBorder="1" applyAlignment="1">
      <alignment horizontal="center" vertical="center" wrapText="1"/>
    </xf>
    <xf numFmtId="0" fontId="90" fillId="3" borderId="114" xfId="0" applyFont="1" applyFill="1" applyBorder="1" applyAlignment="1">
      <alignment horizontal="center" vertical="center" wrapText="1"/>
    </xf>
    <xf numFmtId="9" fontId="17" fillId="3" borderId="31" xfId="0" applyNumberFormat="1" applyFont="1" applyFill="1" applyBorder="1" applyAlignment="1">
      <alignment horizontal="center" vertical="center" wrapText="1"/>
    </xf>
    <xf numFmtId="9" fontId="17" fillId="3" borderId="5" xfId="0" applyNumberFormat="1" applyFont="1" applyFill="1" applyBorder="1" applyAlignment="1">
      <alignment horizontal="center" vertical="center" wrapText="1"/>
    </xf>
    <xf numFmtId="9" fontId="17" fillId="3" borderId="2" xfId="0" applyNumberFormat="1"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3" borderId="49" xfId="0" applyFont="1" applyFill="1" applyBorder="1" applyAlignment="1">
      <alignment horizontal="center" vertical="center" wrapText="1"/>
    </xf>
    <xf numFmtId="0" fontId="17" fillId="3" borderId="11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33" fillId="2" borderId="190" xfId="0" applyFont="1" applyFill="1" applyBorder="1" applyAlignment="1">
      <alignment horizontal="left" vertical="top" wrapText="1"/>
    </xf>
    <xf numFmtId="0" fontId="33" fillId="2" borderId="188" xfId="0" applyFont="1" applyFill="1" applyBorder="1" applyAlignment="1">
      <alignment horizontal="left" vertical="top" wrapText="1"/>
    </xf>
    <xf numFmtId="0" fontId="63" fillId="2" borderId="0" xfId="0" applyFont="1" applyFill="1" applyAlignment="1">
      <alignment horizontal="left" vertical="top"/>
    </xf>
    <xf numFmtId="0" fontId="18" fillId="5" borderId="195" xfId="0" applyFont="1" applyFill="1" applyBorder="1" applyAlignment="1">
      <alignment horizontal="center" vertical="center" wrapText="1"/>
    </xf>
    <xf numFmtId="0" fontId="18" fillId="5" borderId="194" xfId="0" applyFont="1" applyFill="1" applyBorder="1" applyAlignment="1">
      <alignment horizontal="center" vertical="center" wrapText="1"/>
    </xf>
    <xf numFmtId="0" fontId="35" fillId="3" borderId="202" xfId="0" applyFont="1" applyFill="1" applyBorder="1" applyAlignment="1">
      <alignment horizontal="center" vertical="center" wrapText="1"/>
    </xf>
    <xf numFmtId="0" fontId="35" fillId="3" borderId="198" xfId="0" applyFont="1" applyFill="1" applyBorder="1" applyAlignment="1">
      <alignment horizontal="center" vertical="center" wrapText="1"/>
    </xf>
    <xf numFmtId="0" fontId="17" fillId="3" borderId="201" xfId="0" applyFont="1" applyFill="1" applyBorder="1" applyAlignment="1">
      <alignment horizontal="center" vertical="center" wrapText="1"/>
    </xf>
    <xf numFmtId="0" fontId="17" fillId="3" borderId="197" xfId="0" applyFont="1" applyFill="1" applyBorder="1" applyAlignment="1">
      <alignment horizontal="center" vertical="center" wrapText="1"/>
    </xf>
    <xf numFmtId="0" fontId="63" fillId="2" borderId="0" xfId="0" applyFont="1" applyFill="1" applyAlignment="1">
      <alignment horizontal="left" vertical="center" wrapText="1"/>
    </xf>
    <xf numFmtId="0" fontId="18" fillId="5" borderId="205" xfId="0" applyFont="1" applyFill="1" applyBorder="1" applyAlignment="1">
      <alignment horizontal="center" vertical="center" wrapText="1"/>
    </xf>
    <xf numFmtId="0" fontId="35" fillId="3" borderId="208" xfId="0" applyFont="1" applyFill="1" applyBorder="1" applyAlignment="1">
      <alignment horizontal="center" vertical="center" wrapText="1"/>
    </xf>
    <xf numFmtId="0" fontId="35" fillId="3" borderId="207"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95" fillId="3" borderId="212" xfId="0" applyFont="1" applyFill="1" applyBorder="1" applyAlignment="1">
      <alignment horizontal="center" vertical="center" wrapText="1"/>
    </xf>
    <xf numFmtId="0" fontId="95" fillId="3" borderId="211" xfId="0" applyFont="1" applyFill="1" applyBorder="1" applyAlignment="1">
      <alignment horizontal="center" vertical="center" wrapText="1"/>
    </xf>
    <xf numFmtId="0" fontId="2" fillId="3" borderId="179" xfId="0" applyFont="1" applyFill="1" applyBorder="1" applyAlignment="1">
      <alignment horizontal="center" vertical="center" wrapText="1"/>
    </xf>
    <xf numFmtId="0" fontId="2" fillId="3" borderId="17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175" xfId="0" applyFont="1" applyFill="1" applyBorder="1" applyAlignment="1">
      <alignment horizontal="center" vertical="center" wrapText="1"/>
    </xf>
    <xf numFmtId="0" fontId="2" fillId="3" borderId="174" xfId="0" applyFont="1" applyFill="1" applyBorder="1" applyAlignment="1">
      <alignment horizontal="center" vertical="center" wrapText="1"/>
    </xf>
    <xf numFmtId="0" fontId="95" fillId="3" borderId="214" xfId="0" applyFont="1" applyFill="1" applyBorder="1" applyAlignment="1">
      <alignment horizontal="center" vertical="center" wrapText="1"/>
    </xf>
    <xf numFmtId="0" fontId="95" fillId="3" borderId="213" xfId="0" applyFont="1" applyFill="1" applyBorder="1" applyAlignment="1">
      <alignment horizontal="center" vertical="center" wrapText="1"/>
    </xf>
    <xf numFmtId="0" fontId="63" fillId="2" borderId="0" xfId="0" quotePrefix="1" applyFont="1" applyFill="1" applyAlignment="1">
      <alignment horizontal="left" vertical="center" wrapText="1"/>
    </xf>
    <xf numFmtId="0" fontId="63" fillId="2" borderId="0" xfId="0" applyFont="1" applyFill="1" applyAlignment="1" applyProtection="1">
      <alignment horizontal="left" vertical="center" wrapText="1" readingOrder="1"/>
      <protection locked="0"/>
    </xf>
    <xf numFmtId="43" fontId="12" fillId="2" borderId="5" xfId="1" applyFont="1" applyFill="1" applyBorder="1" applyAlignment="1">
      <alignment horizontal="center"/>
    </xf>
    <xf numFmtId="0" fontId="33" fillId="2" borderId="0" xfId="0" applyFont="1" applyFill="1" applyAlignment="1">
      <alignment horizontal="left" vertical="center" wrapText="1"/>
    </xf>
    <xf numFmtId="0" fontId="12" fillId="2" borderId="18" xfId="0" applyFont="1" applyFill="1" applyBorder="1" applyAlignment="1">
      <alignment horizontal="left" vertical="top"/>
    </xf>
    <xf numFmtId="43" fontId="12" fillId="2" borderId="2" xfId="1" applyFont="1" applyFill="1" applyBorder="1" applyAlignment="1">
      <alignment horizontal="center"/>
    </xf>
    <xf numFmtId="0" fontId="12" fillId="2" borderId="0" xfId="0" applyFont="1" applyFill="1" applyAlignment="1">
      <alignment horizontal="left" vertical="top"/>
    </xf>
    <xf numFmtId="0" fontId="17" fillId="3" borderId="3" xfId="0" applyFont="1" applyFill="1" applyBorder="1" applyAlignment="1">
      <alignment horizontal="center"/>
    </xf>
    <xf numFmtId="0" fontId="17" fillId="3" borderId="2" xfId="0" applyFont="1" applyFill="1" applyBorder="1" applyAlignment="1">
      <alignment horizontal="center"/>
    </xf>
    <xf numFmtId="0" fontId="17" fillId="3" borderId="1" xfId="0" applyFont="1" applyFill="1" applyBorder="1" applyAlignment="1">
      <alignment horizontal="center"/>
    </xf>
    <xf numFmtId="0" fontId="17" fillId="3" borderId="31"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32" xfId="0" applyFont="1" applyFill="1" applyBorder="1" applyAlignment="1">
      <alignment horizontal="center" vertical="center"/>
    </xf>
    <xf numFmtId="0" fontId="17" fillId="3" borderId="6" xfId="0" applyFont="1" applyFill="1" applyBorder="1" applyAlignment="1">
      <alignment horizontal="center" vertical="center"/>
    </xf>
    <xf numFmtId="43" fontId="12" fillId="2" borderId="5" xfId="1" applyFont="1" applyFill="1" applyBorder="1" applyAlignment="1"/>
    <xf numFmtId="0" fontId="17" fillId="3" borderId="30" xfId="0" applyFont="1" applyFill="1" applyBorder="1" applyAlignment="1">
      <alignment horizontal="center" vertical="center"/>
    </xf>
    <xf numFmtId="0" fontId="17" fillId="3" borderId="4" xfId="0" applyFont="1" applyFill="1" applyBorder="1" applyAlignment="1">
      <alignment horizontal="center" vertical="center"/>
    </xf>
    <xf numFmtId="0" fontId="99" fillId="3" borderId="118" xfId="0" applyFont="1" applyFill="1" applyBorder="1" applyAlignment="1">
      <alignment horizontal="center"/>
    </xf>
    <xf numFmtId="0" fontId="99" fillId="3" borderId="117" xfId="0" applyFont="1" applyFill="1" applyBorder="1" applyAlignment="1">
      <alignment horizontal="center"/>
    </xf>
    <xf numFmtId="0" fontId="99" fillId="3" borderId="116" xfId="0" applyFont="1" applyFill="1" applyBorder="1" applyAlignment="1">
      <alignment horizontal="center"/>
    </xf>
    <xf numFmtId="0" fontId="17" fillId="3" borderId="118" xfId="0" applyFont="1" applyFill="1" applyBorder="1" applyAlignment="1">
      <alignment horizontal="center"/>
    </xf>
    <xf numFmtId="0" fontId="17" fillId="3" borderId="117" xfId="0" applyFont="1" applyFill="1" applyBorder="1" applyAlignment="1">
      <alignment horizontal="center"/>
    </xf>
    <xf numFmtId="0" fontId="17" fillId="3" borderId="116" xfId="0" applyFont="1" applyFill="1" applyBorder="1" applyAlignment="1">
      <alignment horizontal="center"/>
    </xf>
    <xf numFmtId="0" fontId="17" fillId="3" borderId="39" xfId="0" applyFont="1" applyFill="1" applyBorder="1" applyAlignment="1">
      <alignment horizontal="center"/>
    </xf>
    <xf numFmtId="0" fontId="17" fillId="3" borderId="79"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2" fillId="3" borderId="2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15"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51" fillId="3" borderId="76" xfId="0" applyFont="1" applyFill="1" applyBorder="1" applyAlignment="1">
      <alignment horizontal="center" vertical="center" wrapText="1"/>
    </xf>
    <xf numFmtId="0" fontId="51" fillId="3" borderId="75" xfId="0" applyFont="1" applyFill="1" applyBorder="1" applyAlignment="1">
      <alignment horizontal="center" vertical="center" wrapText="1"/>
    </xf>
    <xf numFmtId="0" fontId="51" fillId="3" borderId="16" xfId="0" applyFont="1" applyFill="1" applyBorder="1" applyAlignment="1">
      <alignment horizontal="center" vertical="center" wrapText="1"/>
    </xf>
    <xf numFmtId="0" fontId="51" fillId="3" borderId="8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79" fillId="3" borderId="218" xfId="0" applyFont="1" applyFill="1" applyBorder="1" applyAlignment="1">
      <alignment horizontal="center" vertical="center" wrapText="1"/>
    </xf>
    <xf numFmtId="0" fontId="79" fillId="3" borderId="119" xfId="0" applyFont="1" applyFill="1" applyBorder="1" applyAlignment="1">
      <alignment horizontal="center" vertical="center" wrapText="1"/>
    </xf>
    <xf numFmtId="0" fontId="79" fillId="3" borderId="178" xfId="0" applyFont="1" applyFill="1" applyBorder="1" applyAlignment="1">
      <alignment horizontal="center" vertical="center" wrapText="1"/>
    </xf>
    <xf numFmtId="0" fontId="79" fillId="3" borderId="2" xfId="0" applyFont="1" applyFill="1" applyBorder="1" applyAlignment="1">
      <alignment horizontal="center" vertical="center" wrapText="1"/>
    </xf>
    <xf numFmtId="0" fontId="104" fillId="3" borderId="179" xfId="0" applyFont="1" applyFill="1" applyBorder="1" applyAlignment="1">
      <alignment horizontal="center" vertical="center" wrapText="1"/>
    </xf>
    <xf numFmtId="0" fontId="104" fillId="3" borderId="114" xfId="0" applyFont="1" applyFill="1" applyBorder="1" applyAlignment="1">
      <alignment horizontal="center" vertical="center" wrapText="1"/>
    </xf>
    <xf numFmtId="9" fontId="17" fillId="3" borderId="174" xfId="0" applyNumberFormat="1" applyFont="1" applyFill="1" applyBorder="1" applyAlignment="1">
      <alignment horizontal="center" vertical="center" wrapText="1"/>
    </xf>
    <xf numFmtId="0" fontId="17" fillId="3" borderId="217" xfId="0" applyFont="1" applyFill="1" applyBorder="1" applyAlignment="1">
      <alignment horizontal="center" vertical="center" wrapText="1"/>
    </xf>
    <xf numFmtId="0" fontId="2" fillId="3" borderId="195" xfId="0" applyFont="1" applyFill="1" applyBorder="1" applyAlignment="1">
      <alignment horizontal="center" vertical="center" wrapText="1"/>
    </xf>
    <xf numFmtId="0" fontId="2" fillId="3" borderId="220" xfId="0" applyFont="1" applyFill="1" applyBorder="1" applyAlignment="1">
      <alignment horizontal="center" vertical="center" wrapText="1"/>
    </xf>
    <xf numFmtId="0" fontId="17" fillId="3" borderId="194" xfId="0" applyFont="1" applyFill="1" applyBorder="1" applyAlignment="1">
      <alignment horizontal="center" vertical="center" wrapText="1"/>
    </xf>
    <xf numFmtId="0" fontId="17" fillId="3" borderId="219" xfId="0" applyFont="1" applyFill="1" applyBorder="1" applyAlignment="1">
      <alignment horizontal="center" vertical="center" wrapText="1"/>
    </xf>
    <xf numFmtId="0" fontId="48" fillId="2" borderId="0" xfId="0" applyFont="1" applyFill="1" applyAlignment="1">
      <alignment horizontal="left" vertical="top" wrapText="1"/>
    </xf>
    <xf numFmtId="0" fontId="35" fillId="3" borderId="27" xfId="0" applyFont="1" applyFill="1" applyBorder="1" applyAlignment="1">
      <alignment horizontal="center" vertical="center" wrapText="1"/>
    </xf>
    <xf numFmtId="0" fontId="35" fillId="3" borderId="22"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35" fillId="3" borderId="195" xfId="0" applyFont="1" applyFill="1" applyBorder="1" applyAlignment="1">
      <alignment horizontal="center" vertical="center" wrapText="1"/>
    </xf>
    <xf numFmtId="0" fontId="35" fillId="3" borderId="220" xfId="0" applyFont="1" applyFill="1" applyBorder="1" applyAlignment="1">
      <alignment horizontal="center" vertical="center" wrapText="1"/>
    </xf>
    <xf numFmtId="0" fontId="35" fillId="3" borderId="175" xfId="0" applyFont="1" applyFill="1" applyBorder="1" applyAlignment="1">
      <alignment horizontal="center" vertical="center" wrapText="1"/>
    </xf>
    <xf numFmtId="0" fontId="35" fillId="3" borderId="174" xfId="0" applyFont="1" applyFill="1" applyBorder="1" applyAlignment="1">
      <alignment horizontal="center" vertical="center" wrapText="1"/>
    </xf>
    <xf numFmtId="0" fontId="33" fillId="0" borderId="0" xfId="0" applyFont="1" applyAlignment="1">
      <alignment vertical="center" wrapText="1"/>
    </xf>
    <xf numFmtId="0" fontId="63" fillId="0" borderId="0" xfId="0" applyFont="1" applyFill="1" applyAlignment="1">
      <alignment horizontal="left" vertical="top" wrapText="1"/>
    </xf>
    <xf numFmtId="0" fontId="17" fillId="3" borderId="2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7" fillId="3" borderId="118" xfId="0" applyFont="1" applyFill="1" applyBorder="1" applyAlignment="1">
      <alignment horizontal="center" vertical="center" wrapText="1"/>
    </xf>
    <xf numFmtId="0" fontId="17" fillId="3" borderId="117" xfId="0" applyFont="1" applyFill="1" applyBorder="1" applyAlignment="1">
      <alignment horizontal="center" vertical="center" wrapText="1"/>
    </xf>
    <xf numFmtId="0" fontId="17" fillId="3" borderId="116" xfId="0" applyFont="1" applyFill="1" applyBorder="1" applyAlignment="1">
      <alignment horizontal="center" vertical="center" wrapText="1"/>
    </xf>
    <xf numFmtId="0" fontId="35" fillId="3" borderId="228" xfId="0" applyFont="1" applyFill="1" applyBorder="1" applyAlignment="1">
      <alignment horizontal="center" vertical="center" wrapText="1"/>
    </xf>
    <xf numFmtId="0" fontId="35" fillId="3" borderId="79" xfId="0" applyFont="1" applyFill="1" applyBorder="1" applyAlignment="1">
      <alignment horizontal="center" vertical="center" wrapText="1"/>
    </xf>
    <xf numFmtId="0" fontId="35" fillId="3" borderId="66"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 xfId="0" applyFont="1" applyFill="1" applyBorder="1" applyAlignment="1">
      <alignment horizontal="center" vertical="center" wrapText="1"/>
    </xf>
    <xf numFmtId="9" fontId="17" fillId="3" borderId="30" xfId="0" applyNumberFormat="1" applyFont="1" applyFill="1" applyBorder="1" applyAlignment="1">
      <alignment horizontal="center" vertical="center" textRotation="90" wrapText="1"/>
    </xf>
    <xf numFmtId="9" fontId="17" fillId="3" borderId="4" xfId="0" applyNumberFormat="1" applyFont="1" applyFill="1" applyBorder="1" applyAlignment="1">
      <alignment horizontal="center" vertical="center" textRotation="90" wrapText="1"/>
    </xf>
    <xf numFmtId="9" fontId="17" fillId="3" borderId="1" xfId="0" applyNumberFormat="1" applyFont="1" applyFill="1" applyBorder="1" applyAlignment="1">
      <alignment horizontal="center" vertical="center" textRotation="90" wrapText="1"/>
    </xf>
    <xf numFmtId="0" fontId="17" fillId="3" borderId="31" xfId="0" applyFont="1" applyFill="1" applyBorder="1" applyAlignment="1">
      <alignment horizontal="center" vertical="center" textRotation="90" wrapText="1"/>
    </xf>
    <xf numFmtId="0" fontId="17" fillId="3" borderId="5" xfId="0" applyFont="1" applyFill="1" applyBorder="1" applyAlignment="1">
      <alignment horizontal="center" vertical="center" textRotation="90" wrapText="1"/>
    </xf>
    <xf numFmtId="0" fontId="17" fillId="3" borderId="2" xfId="0" applyFont="1" applyFill="1" applyBorder="1" applyAlignment="1">
      <alignment horizontal="center" vertical="center" textRotation="90" wrapText="1"/>
    </xf>
    <xf numFmtId="0" fontId="17" fillId="3" borderId="32" xfId="0" applyFont="1" applyFill="1" applyBorder="1" applyAlignment="1">
      <alignment horizontal="center" vertical="center" textRotation="90" wrapText="1"/>
    </xf>
    <xf numFmtId="0" fontId="17" fillId="3" borderId="6" xfId="0" applyFont="1" applyFill="1" applyBorder="1" applyAlignment="1">
      <alignment horizontal="center" vertical="center" textRotation="90" wrapText="1"/>
    </xf>
    <xf numFmtId="0" fontId="17" fillId="3" borderId="3" xfId="0" applyFont="1" applyFill="1" applyBorder="1" applyAlignment="1">
      <alignment horizontal="center" vertical="center" textRotation="90" wrapText="1"/>
    </xf>
    <xf numFmtId="0" fontId="63" fillId="2" borderId="0" xfId="0" applyFont="1" applyFill="1" applyAlignment="1">
      <alignment horizontal="left" wrapText="1"/>
    </xf>
    <xf numFmtId="9" fontId="17" fillId="3" borderId="31" xfId="0" applyNumberFormat="1" applyFont="1" applyFill="1" applyBorder="1" applyAlignment="1">
      <alignment horizontal="center" vertical="center" textRotation="90" wrapText="1"/>
    </xf>
    <xf numFmtId="9" fontId="17" fillId="3" borderId="5" xfId="0" applyNumberFormat="1" applyFont="1" applyFill="1" applyBorder="1" applyAlignment="1">
      <alignment horizontal="center" vertical="center" textRotation="90" wrapText="1"/>
    </xf>
    <xf numFmtId="9" fontId="17" fillId="3" borderId="2" xfId="0" applyNumberFormat="1" applyFont="1" applyFill="1" applyBorder="1" applyAlignment="1">
      <alignment horizontal="center" vertical="center" textRotation="90" wrapText="1"/>
    </xf>
    <xf numFmtId="0" fontId="35" fillId="3" borderId="9" xfId="0" applyFont="1" applyFill="1" applyBorder="1" applyAlignment="1">
      <alignment horizontal="center" vertical="center" wrapText="1"/>
    </xf>
    <xf numFmtId="0" fontId="35" fillId="3" borderId="120"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3" borderId="49"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119" xfId="0" applyFont="1" applyFill="1" applyBorder="1" applyAlignment="1">
      <alignment horizontal="center" vertical="center" wrapText="1"/>
    </xf>
    <xf numFmtId="0" fontId="17" fillId="3" borderId="30" xfId="0" applyFont="1" applyFill="1" applyBorder="1" applyAlignment="1">
      <alignment horizontal="center" vertical="center" textRotation="90" wrapText="1"/>
    </xf>
    <xf numFmtId="0" fontId="17" fillId="3" borderId="4" xfId="0" applyFont="1" applyFill="1" applyBorder="1" applyAlignment="1">
      <alignment horizontal="center" vertical="center" textRotation="90" wrapText="1"/>
    </xf>
    <xf numFmtId="0" fontId="17" fillId="3" borderId="1" xfId="0" applyFont="1" applyFill="1" applyBorder="1" applyAlignment="1">
      <alignment horizontal="center" vertical="center" textRotation="90" wrapText="1"/>
    </xf>
    <xf numFmtId="0" fontId="63" fillId="2" borderId="0" xfId="0" applyFont="1" applyFill="1" applyAlignment="1">
      <alignment horizontal="left"/>
    </xf>
    <xf numFmtId="0" fontId="35" fillId="3" borderId="57" xfId="0" applyFont="1" applyFill="1" applyBorder="1" applyAlignment="1">
      <alignment horizontal="center" vertical="center" wrapText="1"/>
    </xf>
    <xf numFmtId="0" fontId="17" fillId="5" borderId="32" xfId="0" applyFont="1" applyFill="1" applyBorder="1" applyAlignment="1">
      <alignment horizontal="center" vertical="center" wrapText="1"/>
    </xf>
    <xf numFmtId="0" fontId="44" fillId="2" borderId="0" xfId="3" quotePrefix="1" applyFont="1" applyFill="1" applyAlignment="1">
      <alignment horizontal="left" vertical="center" wrapText="1"/>
    </xf>
    <xf numFmtId="0" fontId="45" fillId="7" borderId="0" xfId="3" quotePrefix="1" applyFont="1" applyFill="1" applyAlignment="1">
      <alignment horizontal="left" vertical="center" wrapText="1"/>
    </xf>
    <xf numFmtId="0" fontId="45" fillId="0" borderId="0" xfId="3" quotePrefix="1" applyFont="1" applyAlignment="1">
      <alignment horizontal="left" vertical="center" wrapText="1"/>
    </xf>
    <xf numFmtId="0" fontId="17" fillId="3" borderId="9" xfId="5" applyFont="1" applyFill="1" applyBorder="1" applyAlignment="1">
      <alignment horizontal="left"/>
    </xf>
    <xf numFmtId="0" fontId="17" fillId="3" borderId="8" xfId="5" applyFont="1" applyFill="1" applyBorder="1" applyAlignment="1">
      <alignment horizontal="left"/>
    </xf>
    <xf numFmtId="0" fontId="35" fillId="3" borderId="6" xfId="5" applyFont="1" applyFill="1" applyBorder="1" applyAlignment="1">
      <alignment horizontal="left"/>
    </xf>
    <xf numFmtId="0" fontId="35" fillId="3" borderId="5" xfId="5" applyFont="1" applyFill="1" applyBorder="1" applyAlignment="1">
      <alignment horizontal="left"/>
    </xf>
    <xf numFmtId="0" fontId="17" fillId="3" borderId="40" xfId="5" applyFont="1" applyFill="1" applyBorder="1" applyAlignment="1">
      <alignment horizontal="center" vertical="center" wrapText="1"/>
    </xf>
    <xf numFmtId="0" fontId="17" fillId="3" borderId="38" xfId="5" applyFont="1" applyFill="1" applyBorder="1" applyAlignment="1">
      <alignment horizontal="center" vertical="center" wrapText="1"/>
    </xf>
    <xf numFmtId="0" fontId="16" fillId="2" borderId="0" xfId="5" applyFont="1" applyFill="1" applyAlignment="1">
      <alignment horizontal="left" vertical="top" wrapText="1"/>
    </xf>
    <xf numFmtId="0" fontId="17" fillId="3" borderId="121" xfId="5" applyFont="1" applyFill="1" applyBorder="1" applyAlignment="1">
      <alignment horizontal="center" vertical="center"/>
    </xf>
    <xf numFmtId="0" fontId="17" fillId="3" borderId="29" xfId="5" applyFont="1" applyFill="1" applyBorder="1" applyAlignment="1">
      <alignment horizontal="center" vertical="center"/>
    </xf>
    <xf numFmtId="0" fontId="17" fillId="3" borderId="7" xfId="5" applyFont="1" applyFill="1" applyBorder="1" applyAlignment="1">
      <alignment horizontal="center" vertical="center"/>
    </xf>
    <xf numFmtId="0" fontId="17" fillId="3" borderId="4" xfId="5" applyFont="1" applyFill="1" applyBorder="1" applyAlignment="1">
      <alignment horizontal="center" vertical="center"/>
    </xf>
    <xf numFmtId="0" fontId="17" fillId="3" borderId="39" xfId="5" applyFont="1" applyFill="1" applyBorder="1" applyAlignment="1">
      <alignment horizontal="center" vertical="center"/>
    </xf>
    <xf numFmtId="0" fontId="17" fillId="3" borderId="38" xfId="5" applyFont="1" applyFill="1" applyBorder="1" applyAlignment="1">
      <alignment horizontal="center" vertical="center"/>
    </xf>
    <xf numFmtId="0" fontId="35" fillId="3" borderId="3" xfId="5" applyFont="1" applyFill="1" applyBorder="1" applyAlignment="1">
      <alignment horizontal="left" vertical="top"/>
    </xf>
    <xf numFmtId="0" fontId="35" fillId="3" borderId="2" xfId="5" applyFont="1" applyFill="1" applyBorder="1" applyAlignment="1">
      <alignment horizontal="left" vertical="top"/>
    </xf>
    <xf numFmtId="0" fontId="17" fillId="3" borderId="6" xfId="0" applyFont="1" applyFill="1" applyBorder="1" applyAlignment="1">
      <alignment horizontal="left" vertical="center"/>
    </xf>
    <xf numFmtId="0" fontId="17" fillId="3" borderId="5" xfId="0" applyFont="1" applyFill="1" applyBorder="1" applyAlignment="1">
      <alignment horizontal="left" vertical="center"/>
    </xf>
    <xf numFmtId="0" fontId="35" fillId="3" borderId="9" xfId="3" applyFont="1" applyFill="1" applyBorder="1" applyAlignment="1">
      <alignment horizontal="left" vertical="center"/>
    </xf>
    <xf numFmtId="0" fontId="35" fillId="3" borderId="8" xfId="3" applyFont="1" applyFill="1" applyBorder="1" applyAlignment="1">
      <alignment horizontal="left" vertical="center"/>
    </xf>
    <xf numFmtId="0" fontId="17" fillId="3" borderId="117" xfId="7" applyFont="1" applyFill="1" applyBorder="1" applyAlignment="1">
      <alignment horizontal="center" vertical="center" wrapText="1"/>
    </xf>
    <xf numFmtId="0" fontId="17" fillId="3" borderId="116" xfId="7" applyFont="1" applyFill="1" applyBorder="1" applyAlignment="1">
      <alignment horizontal="center" vertical="center" wrapText="1"/>
    </xf>
    <xf numFmtId="0" fontId="16" fillId="2" borderId="0" xfId="11" applyFont="1" applyFill="1" applyAlignment="1">
      <alignment horizontal="left" vertical="top" wrapText="1"/>
    </xf>
    <xf numFmtId="0" fontId="16" fillId="2" borderId="0" xfId="3" applyFont="1" applyFill="1" applyAlignment="1">
      <alignment horizontal="center"/>
    </xf>
    <xf numFmtId="0" fontId="42" fillId="2" borderId="0" xfId="11" applyFont="1" applyFill="1" applyAlignment="1">
      <alignment horizontal="left" vertical="top" wrapText="1"/>
    </xf>
    <xf numFmtId="0" fontId="42" fillId="2" borderId="0" xfId="3" quotePrefix="1" applyFont="1" applyFill="1" applyAlignment="1">
      <alignment horizontal="left" vertical="top" wrapText="1"/>
    </xf>
    <xf numFmtId="0" fontId="17" fillId="3" borderId="44" xfId="3" applyFont="1" applyFill="1" applyBorder="1" applyAlignment="1">
      <alignment horizontal="center" vertical="center" wrapText="1"/>
    </xf>
    <xf numFmtId="0" fontId="17" fillId="3" borderId="35" xfId="3" applyFont="1" applyFill="1" applyBorder="1" applyAlignment="1">
      <alignment horizontal="center" vertical="center" wrapText="1"/>
    </xf>
    <xf numFmtId="0" fontId="17" fillId="3" borderId="41" xfId="3" applyFont="1" applyFill="1" applyBorder="1" applyAlignment="1">
      <alignment horizontal="center" vertical="center" wrapText="1"/>
    </xf>
    <xf numFmtId="0" fontId="35" fillId="3" borderId="250" xfId="3" applyFont="1" applyFill="1" applyBorder="1" applyAlignment="1">
      <alignment horizontal="center" vertical="center"/>
    </xf>
    <xf numFmtId="0" fontId="35" fillId="3" borderId="249" xfId="3" applyFont="1" applyFill="1" applyBorder="1" applyAlignment="1">
      <alignment horizontal="center" vertical="center"/>
    </xf>
    <xf numFmtId="0" fontId="35" fillId="3" borderId="248" xfId="3" applyFont="1" applyFill="1" applyBorder="1" applyAlignment="1">
      <alignment horizontal="center" vertical="center"/>
    </xf>
    <xf numFmtId="170" fontId="17" fillId="3" borderId="44" xfId="3" applyNumberFormat="1" applyFont="1" applyFill="1" applyBorder="1" applyAlignment="1">
      <alignment horizontal="center" wrapText="1"/>
    </xf>
    <xf numFmtId="170" fontId="17" fillId="3" borderId="35" xfId="3" applyNumberFormat="1" applyFont="1" applyFill="1" applyBorder="1" applyAlignment="1">
      <alignment horizontal="center" wrapText="1"/>
    </xf>
    <xf numFmtId="170" fontId="17" fillId="3" borderId="41" xfId="3" applyNumberFormat="1" applyFont="1" applyFill="1" applyBorder="1" applyAlignment="1">
      <alignment horizontal="center" wrapText="1"/>
    </xf>
    <xf numFmtId="0" fontId="35" fillId="3" borderId="32" xfId="7" applyFont="1" applyFill="1" applyBorder="1" applyAlignment="1">
      <alignment horizontal="center" vertical="center"/>
    </xf>
    <xf numFmtId="0" fontId="35" fillId="3" borderId="3" xfId="7" applyFont="1" applyFill="1" applyBorder="1" applyAlignment="1">
      <alignment horizontal="center" vertical="center"/>
    </xf>
    <xf numFmtId="3" fontId="17" fillId="0" borderId="0" xfId="7" applyNumberFormat="1" applyFont="1" applyAlignment="1">
      <alignment horizontal="right"/>
    </xf>
    <xf numFmtId="3" fontId="12" fillId="0" borderId="0" xfId="0" applyNumberFormat="1" applyFont="1" applyAlignment="1">
      <alignment horizontal="right"/>
    </xf>
    <xf numFmtId="0" fontId="44" fillId="2" borderId="0" xfId="11" applyFont="1" applyFill="1" applyAlignment="1">
      <alignment vertical="center" wrapText="1"/>
    </xf>
    <xf numFmtId="0" fontId="45" fillId="2" borderId="0" xfId="11" applyFont="1" applyFill="1" applyAlignment="1">
      <alignment vertical="center" wrapText="1"/>
    </xf>
    <xf numFmtId="3" fontId="17" fillId="3" borderId="125" xfId="7" applyNumberFormat="1" applyFont="1" applyFill="1" applyBorder="1" applyAlignment="1">
      <alignment horizontal="center"/>
    </xf>
    <xf numFmtId="3" fontId="17" fillId="3" borderId="117" xfId="7" applyNumberFormat="1" applyFont="1" applyFill="1" applyBorder="1" applyAlignment="1">
      <alignment horizontal="center"/>
    </xf>
    <xf numFmtId="3" fontId="17" fillId="3" borderId="124" xfId="7" applyNumberFormat="1" applyFont="1" applyFill="1" applyBorder="1" applyAlignment="1">
      <alignment horizontal="center"/>
    </xf>
    <xf numFmtId="3" fontId="17" fillId="3" borderId="116" xfId="7" applyNumberFormat="1" applyFont="1" applyFill="1" applyBorder="1" applyAlignment="1">
      <alignment horizontal="center"/>
    </xf>
    <xf numFmtId="0" fontId="45" fillId="2" borderId="0" xfId="20" applyFont="1" applyFill="1" applyAlignment="1">
      <alignment horizontal="left" vertical="top" wrapText="1"/>
    </xf>
    <xf numFmtId="0" fontId="45" fillId="2" borderId="0" xfId="0" applyFont="1" applyFill="1"/>
    <xf numFmtId="0" fontId="46" fillId="0" borderId="0" xfId="20" applyFont="1" applyAlignment="1">
      <alignment horizontal="left" wrapText="1"/>
    </xf>
    <xf numFmtId="0" fontId="17" fillId="3" borderId="118" xfId="20" applyFont="1" applyFill="1" applyBorder="1" applyAlignment="1">
      <alignment horizontal="center" vertical="center" wrapText="1"/>
    </xf>
    <xf numFmtId="0" fontId="17" fillId="3" borderId="117" xfId="20" applyFont="1" applyFill="1" applyBorder="1" applyAlignment="1">
      <alignment horizontal="center" vertical="center" wrapText="1"/>
    </xf>
    <xf numFmtId="0" fontId="17" fillId="3" borderId="116" xfId="20" applyFont="1" applyFill="1" applyBorder="1" applyAlignment="1">
      <alignment horizontal="center" vertical="center" wrapText="1"/>
    </xf>
    <xf numFmtId="0" fontId="17" fillId="3" borderId="9" xfId="20" applyFont="1" applyFill="1" applyBorder="1" applyAlignment="1">
      <alignment horizontal="center" vertical="center" wrapText="1"/>
    </xf>
    <xf numFmtId="0" fontId="17" fillId="3" borderId="8" xfId="20" applyFont="1" applyFill="1" applyBorder="1" applyAlignment="1">
      <alignment horizontal="center" vertical="center" wrapText="1"/>
    </xf>
    <xf numFmtId="0" fontId="17" fillId="3" borderId="6" xfId="20" applyFont="1" applyFill="1" applyBorder="1" applyAlignment="1">
      <alignment horizontal="center" vertical="center" wrapText="1"/>
    </xf>
    <xf numFmtId="0" fontId="17" fillId="3" borderId="5" xfId="20" applyFont="1" applyFill="1" applyBorder="1" applyAlignment="1">
      <alignment horizontal="center" vertical="center" wrapText="1"/>
    </xf>
    <xf numFmtId="0" fontId="17" fillId="3" borderId="3" xfId="20" applyFont="1" applyFill="1" applyBorder="1" applyAlignment="1">
      <alignment horizontal="center" vertical="center" wrapText="1"/>
    </xf>
    <xf numFmtId="0" fontId="17" fillId="3" borderId="2" xfId="20" applyFont="1" applyFill="1" applyBorder="1" applyAlignment="1">
      <alignment horizontal="center" vertical="center" wrapText="1"/>
    </xf>
    <xf numFmtId="0" fontId="17" fillId="2" borderId="0" xfId="0" applyFont="1" applyFill="1" applyAlignment="1">
      <alignment horizontal="center"/>
    </xf>
    <xf numFmtId="0" fontId="17" fillId="3" borderId="125" xfId="0" applyFont="1" applyFill="1" applyBorder="1" applyAlignment="1">
      <alignment horizontal="center"/>
    </xf>
    <xf numFmtId="0" fontId="17" fillId="3" borderId="124" xfId="0" applyFont="1" applyFill="1" applyBorder="1" applyAlignment="1">
      <alignment horizontal="center"/>
    </xf>
    <xf numFmtId="0" fontId="17" fillId="3" borderId="9"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2" xfId="0" applyFont="1" applyFill="1" applyBorder="1" applyAlignment="1">
      <alignment horizontal="center" vertical="center"/>
    </xf>
    <xf numFmtId="0" fontId="45" fillId="2" borderId="0" xfId="3" applyFont="1" applyFill="1" applyAlignment="1">
      <alignment horizontal="left" vertical="center"/>
    </xf>
    <xf numFmtId="0" fontId="45" fillId="2" borderId="0" xfId="0" applyFont="1" applyFill="1" applyAlignment="1">
      <alignment horizontal="left" vertical="center" wrapText="1"/>
    </xf>
    <xf numFmtId="0" fontId="45" fillId="2" borderId="0" xfId="0" applyFont="1" applyFill="1" applyAlignment="1">
      <alignment horizontal="left" vertical="center"/>
    </xf>
    <xf numFmtId="0" fontId="119" fillId="3" borderId="118" xfId="11" applyFont="1" applyFill="1" applyBorder="1" applyAlignment="1">
      <alignment horizontal="center" vertical="center"/>
    </xf>
    <xf numFmtId="0" fontId="119" fillId="3" borderId="117" xfId="11" applyFont="1" applyFill="1" applyBorder="1" applyAlignment="1">
      <alignment horizontal="center" vertical="center"/>
    </xf>
    <xf numFmtId="0" fontId="119" fillId="3" borderId="116" xfId="11" applyFont="1" applyFill="1" applyBorder="1" applyAlignment="1">
      <alignment horizontal="center" vertical="center"/>
    </xf>
    <xf numFmtId="0" fontId="35" fillId="3" borderId="118" xfId="0" applyFont="1" applyFill="1" applyBorder="1" applyAlignment="1">
      <alignment horizontal="center" vertical="center"/>
    </xf>
    <xf numFmtId="0" fontId="35" fillId="3" borderId="117" xfId="0" applyFont="1" applyFill="1" applyBorder="1" applyAlignment="1">
      <alignment horizontal="center" vertical="center"/>
    </xf>
    <xf numFmtId="0" fontId="45" fillId="2" borderId="0" xfId="3" quotePrefix="1" applyFont="1" applyFill="1" applyAlignment="1">
      <alignment horizontal="center" vertical="top"/>
    </xf>
    <xf numFmtId="166" fontId="33" fillId="2" borderId="53" xfId="2" applyNumberFormat="1" applyFont="1" applyFill="1" applyBorder="1" applyAlignment="1">
      <alignment vertical="center" wrapText="1"/>
    </xf>
  </cellXfs>
  <cellStyles count="22">
    <cellStyle name="Comma" xfId="1" builtinId="3"/>
    <cellStyle name="Comma 10 2" xfId="14" xr:uid="{90F5EC16-E393-4FE7-BA72-5EA4220C3A69}"/>
    <cellStyle name="Comma 2" xfId="8" xr:uid="{8A2D8E20-B2F3-4382-BE5E-96D6FDB6C08A}"/>
    <cellStyle name="Currency 2" xfId="18" xr:uid="{1114747E-E7F6-437A-805B-21D1B95EBCCF}"/>
    <cellStyle name="Hyperlink" xfId="4" builtinId="8"/>
    <cellStyle name="Normal" xfId="0" builtinId="0"/>
    <cellStyle name="Normal 2" xfId="5" xr:uid="{57A532ED-CD1E-42BD-B9FB-5105C321A28B}"/>
    <cellStyle name="Normal_~6011498" xfId="11" xr:uid="{8E9DEAE5-832E-4322-8260-06B750DCCEF0}"/>
    <cellStyle name="Normal_~6011498 2" xfId="12" xr:uid="{7BE4BBBD-899A-4374-A70F-A8CB1FB2839C}"/>
    <cellStyle name="Normal_appendix 1 ffps " xfId="16" xr:uid="{C8B6EFA7-7AA7-4DE8-A3B2-95711B63EFBF}"/>
    <cellStyle name="Normal_Basel II_package Nov 27_UPDATED 2" xfId="7" xr:uid="{915A4BD5-ED02-4B9A-BB76-7608D4ED0CBE}"/>
    <cellStyle name="Normal_Book2" xfId="15" xr:uid="{576B4410-D9DF-4D69-BE6B-33F8CA39C8A3}"/>
    <cellStyle name="Normal_Credit Loss Table - For discussion 11042009" xfId="20" xr:uid="{C73B20C6-3764-4BF0-B8B4-1FDF92F9C3DF}"/>
    <cellStyle name="Normal_glossary" xfId="21" xr:uid="{30C40AE8-727B-41B7-916E-547A8F517DAA}"/>
    <cellStyle name="Normal_Maturity_Q409_Supplementary" xfId="19" xr:uid="{DE9089A8-AB9D-4070-877F-37484A7532E6}"/>
    <cellStyle name="Normal_Proposed Basel III common disclosure template Jan 1 2018" xfId="9" xr:uid="{E617C60B-6C91-4AE7-B254-4FA9A62E8D3E}"/>
    <cellStyle name="Normal_Proposed Basel III common disclosure template Jan 1 2018 2" xfId="10" xr:uid="{3608E626-B55F-4EF3-B44E-8EB7F1DEA854}"/>
    <cellStyle name="Normal_Q2 13 Supplementary Basel III rounding fix" xfId="6" xr:uid="{B803204A-D71F-41DE-BE82-7FDDAFDAF8A4}"/>
    <cellStyle name="Normal_Q2 2013 Proposed Basel III common disclosure template Jan 1 2018 v3" xfId="13" xr:uid="{B04AD6F8-F849-4457-90D9-DD42B28DB7C9}"/>
    <cellStyle name="Normal_Q3-08 Supplementary Final" xfId="3" xr:uid="{FD30A8B2-3039-4056-821D-E071815BE25D}"/>
    <cellStyle name="Percent" xfId="2" builtinId="5"/>
    <cellStyle name="Percent 2" xfId="17" xr:uid="{35740103-28CC-4B15-ACDB-969CF67E1DC1}"/>
  </cellStyles>
  <dxfs count="179">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ndense val="0"/>
        <extend val="0"/>
        <color auto="1"/>
      </font>
      <fill>
        <patternFill>
          <bgColor indexed="10"/>
        </patternFill>
      </fill>
    </dxf>
    <dxf>
      <font>
        <condense val="0"/>
        <extend val="0"/>
        <color indexed="9"/>
      </font>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www.scotiabank.com/ca/en/0,,3066,00.htm" TargetMode="External"/><Relationship Id="rId1" Type="http://schemas.openxmlformats.org/officeDocument/2006/relationships/image" Target="../media/image3.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580008</xdr:colOff>
      <xdr:row>2</xdr:row>
      <xdr:rowOff>129269</xdr:rowOff>
    </xdr:from>
    <xdr:ext cx="4255355" cy="920115"/>
    <xdr:pic>
      <xdr:nvPicPr>
        <xdr:cNvPr id="2" name="Picture 1">
          <a:extLst>
            <a:ext uri="{FF2B5EF4-FFF2-40B4-BE49-F238E27FC236}">
              <a16:creationId xmlns:a16="http://schemas.microsoft.com/office/drawing/2014/main" id="{2D670001-C5FD-417D-ADC8-BC774B1D741B}"/>
            </a:ext>
          </a:extLst>
        </xdr:cNvPr>
        <xdr:cNvPicPr>
          <a:picLocks noChangeAspect="1"/>
        </xdr:cNvPicPr>
      </xdr:nvPicPr>
      <xdr:blipFill>
        <a:blip xmlns:r="http://schemas.openxmlformats.org/officeDocument/2006/relationships" r:embed="rId1"/>
        <a:stretch>
          <a:fillRect/>
        </a:stretch>
      </xdr:blipFill>
      <xdr:spPr>
        <a:xfrm>
          <a:off x="580008" y="510269"/>
          <a:ext cx="4255355" cy="920115"/>
        </a:xfrm>
        <a:prstGeom prst="rect">
          <a:avLst/>
        </a:prstGeom>
      </xdr:spPr>
    </xdr:pic>
    <xdr:clientData/>
  </xdr:oneCellAnchor>
  <xdr:twoCellAnchor>
    <xdr:from>
      <xdr:col>0</xdr:col>
      <xdr:colOff>27214</xdr:colOff>
      <xdr:row>0</xdr:row>
      <xdr:rowOff>27214</xdr:rowOff>
    </xdr:from>
    <xdr:to>
      <xdr:col>17</xdr:col>
      <xdr:colOff>0</xdr:colOff>
      <xdr:row>31</xdr:row>
      <xdr:rowOff>163286</xdr:rowOff>
    </xdr:to>
    <xdr:sp macro="" textlink="" fLocksText="0">
      <xdr:nvSpPr>
        <xdr:cNvPr id="3" name="Rectangle 2">
          <a:extLst>
            <a:ext uri="{FF2B5EF4-FFF2-40B4-BE49-F238E27FC236}">
              <a16:creationId xmlns:a16="http://schemas.microsoft.com/office/drawing/2014/main" id="{AE46C211-4C69-4E76-916F-BE5B1483A2EE}"/>
            </a:ext>
          </a:extLst>
        </xdr:cNvPr>
        <xdr:cNvSpPr/>
      </xdr:nvSpPr>
      <xdr:spPr>
        <a:xfrm>
          <a:off x="27214" y="27214"/>
          <a:ext cx="10564586" cy="6041572"/>
        </a:xfrm>
        <a:prstGeom prst="rect">
          <a:avLst/>
        </a:prstGeom>
        <a:noFill/>
        <a:ln w="38100">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5006340</xdr:colOff>
      <xdr:row>1</xdr:row>
      <xdr:rowOff>53340</xdr:rowOff>
    </xdr:from>
    <xdr:ext cx="7620" cy="783739"/>
    <xdr:pic>
      <xdr:nvPicPr>
        <xdr:cNvPr id="2" name="Picture 1" descr="sb_red">
          <a:extLst>
            <a:ext uri="{FF2B5EF4-FFF2-40B4-BE49-F238E27FC236}">
              <a16:creationId xmlns:a16="http://schemas.microsoft.com/office/drawing/2014/main" id="{21F59ABA-A8F7-421B-9CAD-B621B332FC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6640" y="243840"/>
          <a:ext cx="7620" cy="783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85724</xdr:colOff>
      <xdr:row>2</xdr:row>
      <xdr:rowOff>1120</xdr:rowOff>
    </xdr:from>
    <xdr:to>
      <xdr:col>2</xdr:col>
      <xdr:colOff>85724</xdr:colOff>
      <xdr:row>4</xdr:row>
      <xdr:rowOff>1893794</xdr:rowOff>
    </xdr:to>
    <xdr:sp macro="" textlink="">
      <xdr:nvSpPr>
        <xdr:cNvPr id="3" name="Text Box 3">
          <a:extLst>
            <a:ext uri="{FF2B5EF4-FFF2-40B4-BE49-F238E27FC236}">
              <a16:creationId xmlns:a16="http://schemas.microsoft.com/office/drawing/2014/main" id="{4B6861F3-3974-49F7-9908-D47A2C31304E}"/>
            </a:ext>
          </a:extLst>
        </xdr:cNvPr>
        <xdr:cNvSpPr txBox="1">
          <a:spLocks noChangeArrowheads="1"/>
        </xdr:cNvSpPr>
      </xdr:nvSpPr>
      <xdr:spPr bwMode="auto">
        <a:xfrm>
          <a:off x="231400" y="438149"/>
          <a:ext cx="5894295" cy="9714380"/>
        </a:xfrm>
        <a:prstGeom prst="rect">
          <a:avLst/>
        </a:prstGeom>
        <a:solidFill>
          <a:srgbClr val="FFFFFF"/>
        </a:solidFill>
        <a:ln w="9525">
          <a:noFill/>
          <a:miter lim="800000"/>
          <a:headEnd/>
          <a:tailEnd/>
        </a:ln>
      </xdr:spPr>
      <xdr:txBody>
        <a:bodyPr vertOverflow="clip" wrap="square" lIns="36576" tIns="22860" rIns="36576" bIns="0" anchor="t" upright="1"/>
        <a:lstStyle/>
        <a:p>
          <a:pPr algn="just" rtl="0">
            <a:defRPr sz="1000"/>
          </a:pPr>
          <a:endParaRPr lang="en-US" sz="1100">
            <a:solidFill>
              <a:schemeClr val="tx1"/>
            </a:solidFill>
            <a:effectLst/>
            <a:latin typeface="Arial" panose="020B0604020202020204" pitchFamily="34" charset="0"/>
            <a:ea typeface="+mn-ea"/>
            <a:cs typeface="Arial" panose="020B0604020202020204" pitchFamily="34" charset="0"/>
          </a:endParaRPr>
        </a:p>
        <a:p>
          <a:pPr algn="just" rtl="0">
            <a:defRPr sz="1000"/>
          </a:pPr>
          <a:r>
            <a:rPr lang="en-US" sz="1100" b="1">
              <a:solidFill>
                <a:schemeClr val="tx1"/>
              </a:solidFill>
              <a:effectLst/>
              <a:latin typeface="Arial" panose="020B0604020202020204" pitchFamily="34" charset="0"/>
              <a:ea typeface="+mn-ea"/>
              <a:cs typeface="Arial" panose="020B0604020202020204" pitchFamily="34" charset="0"/>
            </a:rPr>
            <a:t>This Appendix disclosure is based on OSFI's Pillar 3 disclosure requirements (April</a:t>
          </a:r>
          <a:r>
            <a:rPr lang="en-US" sz="1100" b="1" baseline="0">
              <a:solidFill>
                <a:schemeClr val="tx1"/>
              </a:solidFill>
              <a:effectLst/>
              <a:latin typeface="Arial" panose="020B0604020202020204" pitchFamily="34" charset="0"/>
              <a:ea typeface="+mn-ea"/>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2017),</a:t>
          </a:r>
          <a:r>
            <a:rPr lang="en-US" sz="1100" b="1" baseline="0">
              <a:solidFill>
                <a:schemeClr val="tx1"/>
              </a:solidFill>
              <a:effectLst/>
              <a:latin typeface="Arial" panose="020B0604020202020204" pitchFamily="34" charset="0"/>
              <a:ea typeface="+mn-ea"/>
              <a:cs typeface="Arial" panose="020B0604020202020204" pitchFamily="34" charset="0"/>
            </a:rPr>
            <a:t> including subsequently issued Total Loss Absorbing Capital (May 2018), and OSFI Capital Adequacy Requirements Guidelines (November 2018), and Leverage Ratio Guidelines (November 2018) and disclosure requirements (November 2018), </a:t>
          </a:r>
          <a:r>
            <a:rPr lang="en-US" sz="1100" b="1">
              <a:solidFill>
                <a:schemeClr val="tx1"/>
              </a:solidFill>
              <a:effectLst/>
              <a:latin typeface="Arial" panose="020B0604020202020204" pitchFamily="34" charset="0"/>
              <a:ea typeface="+mn-ea"/>
              <a:cs typeface="Arial" panose="020B0604020202020204" pitchFamily="34" charset="0"/>
            </a:rPr>
            <a:t>which are primarily sourced from the BCBS' Revised Pillar 3 disclosure requirements - Phase 1 (2015)</a:t>
          </a:r>
          <a:r>
            <a:rPr lang="en-US" sz="1100" b="1">
              <a:ln>
                <a:noFill/>
              </a:ln>
              <a:solidFill>
                <a:schemeClr val="tx1"/>
              </a:solidFill>
              <a:effectLst/>
              <a:latin typeface="Arial" panose="020B0604020202020204" pitchFamily="34" charset="0"/>
              <a:ea typeface="+mn-ea"/>
              <a:cs typeface="Arial" panose="020B0604020202020204" pitchFamily="34" charset="0"/>
            </a:rPr>
            <a:t> and its Technical</a:t>
          </a:r>
          <a:r>
            <a:rPr lang="en-US" sz="1100" b="1" baseline="0">
              <a:ln>
                <a:noFill/>
              </a:ln>
              <a:solidFill>
                <a:schemeClr val="tx1"/>
              </a:solidFill>
              <a:effectLst/>
              <a:latin typeface="Arial" panose="020B0604020202020204" pitchFamily="34" charset="0"/>
              <a:ea typeface="+mn-ea"/>
              <a:cs typeface="Arial" panose="020B0604020202020204" pitchFamily="34" charset="0"/>
            </a:rPr>
            <a:t> Amendment to Regulatory Treatment of Accounting Provisions (August 2018)</a:t>
          </a:r>
          <a:r>
            <a:rPr lang="en-US" sz="1100" b="1">
              <a:ln>
                <a:noFill/>
              </a:ln>
              <a:solidFill>
                <a:schemeClr val="tx1"/>
              </a:solidFill>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This document is not audited and should be read in conjunction with our 2021 Annual Report. </a:t>
          </a:r>
        </a:p>
        <a:p>
          <a:pPr algn="just" rtl="0">
            <a:defRPr sz="1000"/>
          </a:pPr>
          <a:endParaRPr lang="en-US" sz="1100" b="0" i="0" u="none" strike="noStrike" baseline="0">
            <a:solidFill>
              <a:schemeClr val="tx1"/>
            </a:solidFill>
            <a:latin typeface="Arial" panose="020B0604020202020204" pitchFamily="34" charset="0"/>
            <a:cs typeface="Arial" panose="020B0604020202020204" pitchFamily="34" charset="0"/>
          </a:endParaRPr>
        </a:p>
        <a:p>
          <a:pPr algn="just" rtl="0">
            <a:defRPr sz="1000"/>
          </a:pPr>
          <a:r>
            <a:rPr lang="en-US" sz="1100" b="0" i="0" u="none" strike="noStrike" baseline="0">
              <a:solidFill>
                <a:schemeClr val="tx1"/>
              </a:solidFill>
              <a:latin typeface="Arial"/>
              <a:cs typeface="Arial"/>
            </a:rPr>
            <a:t>Effective November 1, 2012, Canadian banks are subject to the revised capital adequacy requirements as published by the Basel Committee on Banking Supervision (BCBS) and commonly referred to as Basel III, as per OSFI's Capital Adequacy Requirements Guideline (CAR).  Basel lII builds on the “International Convergence of Capital Measurement and Capital Standards: A Revised Framework” (Basel II).</a:t>
          </a:r>
        </a:p>
        <a:p>
          <a:pPr algn="just" rtl="0">
            <a:defRPr sz="1000"/>
          </a:pPr>
          <a:endParaRPr lang="en-US" sz="1100" b="0" i="0" u="none" strike="noStrike" baseline="0">
            <a:solidFill>
              <a:schemeClr val="tx1"/>
            </a:solidFill>
            <a:latin typeface="Arial"/>
            <a:cs typeface="Arial"/>
          </a:endParaRPr>
        </a:p>
        <a:p>
          <a:pPr algn="just" rtl="0">
            <a:defRPr sz="1000"/>
          </a:pPr>
          <a:r>
            <a:rPr lang="en-US" sz="1100" b="0" i="0" u="none" strike="noStrike" baseline="0">
              <a:solidFill>
                <a:schemeClr val="tx1"/>
              </a:solidFill>
              <a:latin typeface="Arial"/>
              <a:cs typeface="Arial"/>
            </a:rPr>
            <a:t>The Basel III Framework is comprised of three Pillars:</a:t>
          </a:r>
        </a:p>
        <a:p>
          <a:pPr marL="171450" indent="-171450" algn="just" rtl="0">
            <a:buSzPct val="155000"/>
            <a:buFont typeface="Arial" panose="020B0604020202020204" pitchFamily="34" charset="0"/>
            <a:buChar char="•"/>
            <a:defRPr sz="1000"/>
          </a:pPr>
          <a:r>
            <a:rPr lang="en-US" sz="1100" b="0" i="0" u="none" strike="noStrike" baseline="0">
              <a:solidFill>
                <a:schemeClr val="tx1"/>
              </a:solidFill>
              <a:latin typeface="Arial"/>
              <a:cs typeface="Arial"/>
            </a:rPr>
            <a:t>Pillar 1 –  methodologies that must be applied to calculate the minimum capital requirements.</a:t>
          </a:r>
        </a:p>
        <a:p>
          <a:pPr marL="171450" indent="-171450" algn="just" rtl="0">
            <a:buSzPct val="155000"/>
            <a:buFont typeface="Arial" panose="020B0604020202020204" pitchFamily="34" charset="0"/>
            <a:buChar char="•"/>
            <a:defRPr sz="1000"/>
          </a:pPr>
          <a:r>
            <a:rPr lang="en-US" sz="1100" b="0" i="0" u="none" strike="noStrike" baseline="0">
              <a:solidFill>
                <a:schemeClr val="tx1"/>
              </a:solidFill>
              <a:latin typeface="Arial"/>
              <a:cs typeface="Arial"/>
            </a:rPr>
            <a:t>Pillar 2 – the requirement that banks have internal processes to assess their capital adequacy in relation to their strategies, risk appetite and actual risk profile. Regulators are expected to review these internal capital adequacy assessments.</a:t>
          </a:r>
        </a:p>
        <a:p>
          <a:pPr marL="171450" indent="-171450" algn="just" rtl="0">
            <a:buSzPct val="155000"/>
            <a:buFont typeface="Arial" panose="020B0604020202020204" pitchFamily="34" charset="0"/>
            <a:buChar char="•"/>
            <a:defRPr sz="1000"/>
          </a:pPr>
          <a:r>
            <a:rPr lang="en-US" sz="1100" b="0" i="0" u="none" strike="noStrike" baseline="0">
              <a:solidFill>
                <a:schemeClr val="tx1"/>
              </a:solidFill>
              <a:latin typeface="Arial"/>
              <a:cs typeface="Arial"/>
            </a:rPr>
            <a:t>Pillar 3 – reflects the market disclosures required by banks to assist users of the information to better understand the risk profile.</a:t>
          </a:r>
        </a:p>
        <a:p>
          <a:pPr algn="just" rtl="0">
            <a:defRPr sz="1000"/>
          </a:pPr>
          <a:endParaRPr lang="en-US" sz="1100" b="0" i="0" u="none" strike="noStrike" baseline="0">
            <a:solidFill>
              <a:schemeClr val="tx1"/>
            </a:solidFill>
            <a:latin typeface="Arial"/>
            <a:cs typeface="Arial"/>
          </a:endParaRPr>
        </a:p>
        <a:p>
          <a:pPr algn="just" rtl="0">
            <a:defRPr sz="1000"/>
          </a:pPr>
          <a:r>
            <a:rPr lang="en-US" sz="1100" b="0" i="0" u="none" strike="noStrike" baseline="0">
              <a:solidFill>
                <a:schemeClr val="tx1"/>
              </a:solidFill>
              <a:latin typeface="Arial"/>
              <a:cs typeface="Arial"/>
            </a:rPr>
            <a:t>Basel III classifies risk into three broad categories: credit risk, market risk and operational risk. Under Pillar 1 of the Basel III Framework, minimum capital for these three risks is calculated using one of the following approaches:</a:t>
          </a:r>
        </a:p>
        <a:p>
          <a:pPr marL="171450" indent="-171450" algn="just" rtl="0">
            <a:lnSpc>
              <a:spcPts val="1300"/>
            </a:lnSpc>
            <a:buSzPct val="155000"/>
            <a:buFont typeface="Arial" panose="020B0604020202020204" pitchFamily="34" charset="0"/>
            <a:buChar char="•"/>
            <a:defRPr sz="1000"/>
          </a:pPr>
          <a:r>
            <a:rPr lang="en-US" sz="1100" b="0" i="0" u="none" strike="noStrike" baseline="0">
              <a:solidFill>
                <a:schemeClr val="tx1"/>
              </a:solidFill>
              <a:latin typeface="Arial"/>
              <a:cs typeface="Arial"/>
            </a:rPr>
            <a:t>Credit risk capital – Internal Ratings Based Approach (Advanced or Foundation) or Standardized Approach.</a:t>
          </a:r>
        </a:p>
        <a:p>
          <a:pPr marL="171450" indent="-171450" algn="just" rtl="0">
            <a:lnSpc>
              <a:spcPts val="1300"/>
            </a:lnSpc>
            <a:buSzPct val="155000"/>
            <a:buFont typeface="Arial" panose="020B0604020202020204" pitchFamily="34" charset="0"/>
            <a:buChar char="•"/>
            <a:defRPr sz="1000"/>
          </a:pPr>
          <a:r>
            <a:rPr lang="en-US" sz="1100" b="0" i="0" u="none" strike="noStrike" baseline="0">
              <a:solidFill>
                <a:schemeClr val="tx1"/>
              </a:solidFill>
              <a:latin typeface="Arial"/>
              <a:cs typeface="Arial"/>
            </a:rPr>
            <a:t>Operational risk capital – Advanced Measurement Approach (AMA), Standardized Approach or Basic Indicator Approach.</a:t>
          </a:r>
        </a:p>
        <a:p>
          <a:pPr marL="171450" indent="-171450" algn="just" rtl="0">
            <a:lnSpc>
              <a:spcPts val="1300"/>
            </a:lnSpc>
            <a:buSzPct val="155000"/>
            <a:buFont typeface="Arial" panose="020B0604020202020204" pitchFamily="34" charset="0"/>
            <a:buChar char="•"/>
            <a:defRPr sz="1000"/>
          </a:pPr>
          <a:r>
            <a:rPr lang="en-US" sz="1100" b="0" i="0" u="none" strike="noStrike" baseline="0">
              <a:solidFill>
                <a:schemeClr val="tx1"/>
              </a:solidFill>
              <a:latin typeface="Arial"/>
              <a:cs typeface="Arial"/>
            </a:rPr>
            <a:t>Market risk capital - Internal models or Standardized Approach.</a:t>
          </a:r>
        </a:p>
        <a:p>
          <a:pPr algn="just" rtl="0">
            <a:lnSpc>
              <a:spcPts val="1300"/>
            </a:lnSpc>
            <a:defRPr sz="1000"/>
          </a:pPr>
          <a:endParaRPr lang="en-US" sz="1100" b="0" i="0" u="none" strike="noStrike" baseline="0">
            <a:solidFill>
              <a:schemeClr val="tx1"/>
            </a:solidFill>
            <a:latin typeface="Arial"/>
            <a:cs typeface="Arial"/>
          </a:endParaRPr>
        </a:p>
        <a:p>
          <a:pPr algn="just" rtl="0">
            <a:lnSpc>
              <a:spcPts val="1300"/>
            </a:lnSpc>
            <a:defRPr sz="1000"/>
          </a:pPr>
          <a:r>
            <a:rPr lang="en-US" sz="1100" b="1" i="0" u="none" strike="noStrike" baseline="0">
              <a:solidFill>
                <a:schemeClr val="tx1"/>
              </a:solidFill>
              <a:latin typeface="Arial"/>
              <a:cs typeface="Arial"/>
            </a:rPr>
            <a:t>Credit Risk </a:t>
          </a:r>
        </a:p>
        <a:p>
          <a:pPr algn="just" rtl="0">
            <a:lnSpc>
              <a:spcPts val="1300"/>
            </a:lnSpc>
            <a:defRPr sz="1000"/>
          </a:pPr>
          <a:r>
            <a:rPr lang="en-US" sz="1100" b="0" i="0" u="none" strike="noStrike" baseline="0">
              <a:solidFill>
                <a:schemeClr val="tx1"/>
              </a:solidFill>
              <a:latin typeface="Arial"/>
              <a:cs typeface="Arial"/>
            </a:rPr>
            <a:t>The credit risk component consists of on- and off- balance sheet claims. The Basel III rules are not applied to traditional balance sheet categories but to categories of on- and off- balance sheet exposures which represent general classes of assets/exposures (Corporate, Sovereign, Bank, Retail and Equity) based on their different underlying risk characteristics.  </a:t>
          </a:r>
        </a:p>
        <a:p>
          <a:pPr marL="0" marR="0" indent="0" algn="just" defTabSz="914400" rtl="0" eaLnBrk="1" fontAlgn="auto" latinLnBrk="0" hangingPunct="1">
            <a:lnSpc>
              <a:spcPts val="1300"/>
            </a:lnSpc>
            <a:spcBef>
              <a:spcPts val="0"/>
            </a:spcBef>
            <a:spcAft>
              <a:spcPts val="0"/>
            </a:spcAft>
            <a:buClrTx/>
            <a:buSzTx/>
            <a:buFontTx/>
            <a:buNone/>
            <a:tabLst/>
            <a:defRPr sz="1000"/>
          </a:pPr>
          <a:endParaRPr lang="en-US" sz="1100" b="0" i="0" u="none" strike="noStrike" baseline="0">
            <a:solidFill>
              <a:schemeClr val="tx1"/>
            </a:solidFill>
            <a:latin typeface="Arial"/>
            <a:cs typeface="Arial"/>
          </a:endParaRPr>
        </a:p>
        <a:p>
          <a:pPr marL="0" marR="0" indent="0" algn="just" defTabSz="914400" rtl="0" eaLnBrk="1" fontAlgn="auto" latinLnBrk="0" hangingPunct="1">
            <a:lnSpc>
              <a:spcPts val="1300"/>
            </a:lnSpc>
            <a:spcBef>
              <a:spcPts val="0"/>
            </a:spcBef>
            <a:spcAft>
              <a:spcPts val="0"/>
            </a:spcAft>
            <a:buClrTx/>
            <a:buSzTx/>
            <a:buFontTx/>
            <a:buNone/>
            <a:tabLst/>
            <a:defRPr sz="1000"/>
          </a:pPr>
          <a:r>
            <a:rPr lang="en-US" sz="1100" b="0" i="0" u="none" strike="noStrike" baseline="0">
              <a:solidFill>
                <a:schemeClr val="tx1"/>
              </a:solidFill>
              <a:latin typeface="Arial"/>
              <a:cs typeface="Arial"/>
            </a:rPr>
            <a:t>Generally, while calculating capital requirements, exposure types such as Corporate, Sovereign, Bank, Retail and Equity are analyzed by the following credit risk exposure sub-types: Drawn, Undrawn, Repo-style Transactions, Over-the-counter (OTC) Derivatives, Exchange Traded Derivatives and Other Off-balance Sheet claims.		</a:t>
          </a:r>
          <a:endParaRPr lang="en-US" sz="1100" b="0" i="0" u="none" strike="noStrike" baseline="0">
            <a:solidFill>
              <a:schemeClr val="tx1"/>
            </a:solidFill>
            <a:latin typeface="Arial"/>
            <a:ea typeface="+mn-ea"/>
            <a:cs typeface="Arial"/>
          </a:endParaRPr>
        </a:p>
        <a:p>
          <a:pPr marL="0" marR="0" indent="0" algn="just" defTabSz="914400" rtl="0" eaLnBrk="1" fontAlgn="auto" latinLnBrk="0" hangingPunct="1">
            <a:lnSpc>
              <a:spcPts val="1300"/>
            </a:lnSpc>
            <a:spcBef>
              <a:spcPts val="0"/>
            </a:spcBef>
            <a:spcAft>
              <a:spcPts val="0"/>
            </a:spcAft>
            <a:buClrTx/>
            <a:buSzTx/>
            <a:buFontTx/>
            <a:buNone/>
            <a:tabLst/>
            <a:defRPr sz="1000"/>
          </a:pPr>
          <a:endParaRPr lang="en-US" sz="1100" b="0" i="0" u="none" strike="noStrike" baseline="0">
            <a:solidFill>
              <a:schemeClr val="tx1"/>
            </a:solidFill>
            <a:latin typeface="Arial"/>
            <a:ea typeface="+mn-ea"/>
            <a:cs typeface="Arial"/>
          </a:endParaRPr>
        </a:p>
        <a:p>
          <a:pPr marL="0" marR="0" indent="0" algn="just" defTabSz="914400" rtl="0" eaLnBrk="1" fontAlgn="auto" latinLnBrk="0" hangingPunct="1">
            <a:lnSpc>
              <a:spcPts val="1300"/>
            </a:lnSpc>
            <a:spcBef>
              <a:spcPts val="0"/>
            </a:spcBef>
            <a:spcAft>
              <a:spcPts val="0"/>
            </a:spcAft>
            <a:buClrTx/>
            <a:buSzTx/>
            <a:buFontTx/>
            <a:buNone/>
            <a:tabLst/>
            <a:defRPr sz="1000"/>
          </a:pPr>
          <a:r>
            <a:rPr lang="en-US" sz="1100" b="0" i="0" u="none" strike="noStrike" baseline="0">
              <a:solidFill>
                <a:schemeClr val="tx1"/>
              </a:solidFill>
              <a:latin typeface="Arial"/>
              <a:ea typeface="+mn-ea"/>
              <a:cs typeface="Arial"/>
            </a:rPr>
            <a:t>OSFI approved the Bank's use of the Advanced Internal Ratings Based (AIRB) approach for credit risk in its material Canadian, US and European portfolios and for a significant portion of international corporate and commercial portfolios and Canadian retail portfolios.  The Bank uses internal estimates, based on historical experience, for probability of default (PD), loss given default (LGD) and exposure at default (EAD).  As described in CR2 of this Supplementary Regulatory Capital Disclosure, the definition of regulatory capital default is consistent with the accounting definitions described in the Bank's annual report, except that all products, including credit cards, may be defaulted when a contractual payment is 90 days in arrears. </a:t>
          </a:r>
        </a:p>
        <a:p>
          <a:pPr marL="0" marR="0" indent="0" algn="just" defTabSz="914400" rtl="0" eaLnBrk="1" fontAlgn="auto" latinLnBrk="0" hangingPunct="1">
            <a:lnSpc>
              <a:spcPts val="1200"/>
            </a:lnSpc>
            <a:spcBef>
              <a:spcPts val="0"/>
            </a:spcBef>
            <a:spcAft>
              <a:spcPts val="0"/>
            </a:spcAft>
            <a:buClrTx/>
            <a:buSzTx/>
            <a:buFontTx/>
            <a:buNone/>
            <a:tabLst/>
            <a:defRPr sz="1000"/>
          </a:pPr>
          <a:endParaRPr lang="en-US" sz="1100" b="0" i="0" u="none" strike="noStrike" baseline="0">
            <a:solidFill>
              <a:schemeClr val="tx1"/>
            </a:solidFill>
            <a:latin typeface="Arial"/>
            <a:ea typeface="+mn-ea"/>
            <a:cs typeface="Arial"/>
          </a:endParaRPr>
        </a:p>
        <a:p>
          <a:pPr marL="171450" marR="0" indent="-171450" algn="just" defTabSz="914400" rtl="0" eaLnBrk="1" fontAlgn="auto" latinLnBrk="0" hangingPunct="1">
            <a:lnSpc>
              <a:spcPts val="1300"/>
            </a:lnSpc>
            <a:spcBef>
              <a:spcPts val="0"/>
            </a:spcBef>
            <a:spcAft>
              <a:spcPts val="0"/>
            </a:spcAft>
            <a:buClrTx/>
            <a:buSzPct val="155000"/>
            <a:buFont typeface="Arial" panose="020B0604020202020204" pitchFamily="34" charset="0"/>
            <a:buChar char="•"/>
            <a:tabLst/>
            <a:defRPr sz="1000"/>
          </a:pPr>
          <a:r>
            <a:rPr lang="en-US" sz="1100" b="0" i="0" u="none" strike="noStrike" baseline="0">
              <a:solidFill>
                <a:schemeClr val="tx1"/>
              </a:solidFill>
              <a:latin typeface="Arial"/>
              <a:ea typeface="+mn-ea"/>
              <a:cs typeface="Arial"/>
            </a:rPr>
            <a:t>Under the AIRB approach, credit risk risk-weighted assets (RWA) are calculated by multiplying the capital requirement (K) by EAD times 12.5, where K is a function of the PD, LGD, maturity and prescribed correlation factors. This results in the capital calculations being more sensitive to underlying risks. </a:t>
          </a:r>
        </a:p>
      </xdr:txBody>
    </xdr:sp>
    <xdr:clientData/>
  </xdr:twoCellAnchor>
  <xdr:twoCellAnchor>
    <xdr:from>
      <xdr:col>3</xdr:col>
      <xdr:colOff>57150</xdr:colOff>
      <xdr:row>2</xdr:row>
      <xdr:rowOff>5121</xdr:rowOff>
    </xdr:from>
    <xdr:to>
      <xdr:col>3</xdr:col>
      <xdr:colOff>6548351</xdr:colOff>
      <xdr:row>4</xdr:row>
      <xdr:rowOff>1781175</xdr:rowOff>
    </xdr:to>
    <xdr:sp macro="" textlink="">
      <xdr:nvSpPr>
        <xdr:cNvPr id="4" name="Text Box 4">
          <a:hlinkClick xmlns:r="http://schemas.openxmlformats.org/officeDocument/2006/relationships" r:id="rId2"/>
          <a:extLst>
            <a:ext uri="{FF2B5EF4-FFF2-40B4-BE49-F238E27FC236}">
              <a16:creationId xmlns:a16="http://schemas.microsoft.com/office/drawing/2014/main" id="{D0BFA559-3B0B-41FF-A5DA-D77D3A2DD22A}"/>
            </a:ext>
          </a:extLst>
        </xdr:cNvPr>
        <xdr:cNvSpPr txBox="1">
          <a:spLocks noChangeArrowheads="1"/>
        </xdr:cNvSpPr>
      </xdr:nvSpPr>
      <xdr:spPr bwMode="auto">
        <a:xfrm>
          <a:off x="6267450" y="386121"/>
          <a:ext cx="6491201" cy="566379"/>
        </a:xfrm>
        <a:prstGeom prst="rect">
          <a:avLst/>
        </a:prstGeom>
        <a:solidFill>
          <a:srgbClr val="FFFFFF"/>
        </a:solidFill>
        <a:ln w="9525">
          <a:noFill/>
          <a:miter lim="800000"/>
          <a:headEnd/>
          <a:tailEnd/>
        </a:ln>
      </xdr:spPr>
      <xdr:txBody>
        <a:bodyPr vertOverflow="clip" wrap="square" lIns="36576" tIns="22860" rIns="36576" bIns="0" anchor="t" upright="1"/>
        <a:lstStyle/>
        <a:p>
          <a:pPr algn="just" rtl="0">
            <a:defRPr sz="1000"/>
          </a:pPr>
          <a:endParaRPr lang="en-US" sz="700" b="0" i="0" u="none" strike="noStrike" baseline="0">
            <a:solidFill>
              <a:schemeClr val="tx1"/>
            </a:solidFill>
            <a:latin typeface="Arial"/>
            <a:cs typeface="Arial"/>
          </a:endParaRPr>
        </a:p>
        <a:p>
          <a:pPr marL="171450" indent="-171450" algn="just" rtl="0">
            <a:buSzPct val="155000"/>
            <a:buFont typeface="Arial" panose="020B0604020202020204" pitchFamily="34" charset="0"/>
            <a:buChar char="•"/>
            <a:defRPr sz="1000"/>
          </a:pPr>
          <a:r>
            <a:rPr lang="en-US" sz="1100" b="0" i="0" u="none" strike="noStrike" baseline="0">
              <a:solidFill>
                <a:schemeClr val="tx1"/>
              </a:solidFill>
              <a:latin typeface="Arial"/>
              <a:cs typeface="Arial"/>
            </a:rPr>
            <a:t>A multiplier of 1.25 is applied to the correlation parameter of all exposures to all unregulated Financial Institutions, and regulated Financial Institutions with assets of at least US$100 billion.  </a:t>
          </a:r>
        </a:p>
        <a:p>
          <a:pPr marL="171450" indent="-171450" algn="just" rtl="0">
            <a:buSzPct val="155000"/>
            <a:buFont typeface="Arial" panose="020B0604020202020204" pitchFamily="34" charset="0"/>
            <a:buChar char="•"/>
            <a:defRPr sz="1000"/>
          </a:pPr>
          <a:r>
            <a:rPr lang="en-US" sz="1100" b="0" i="0" u="none" strike="noStrike" baseline="0">
              <a:solidFill>
                <a:schemeClr val="tx1"/>
              </a:solidFill>
              <a:latin typeface="Arial"/>
              <a:cs typeface="Arial"/>
            </a:rPr>
            <a:t>Exchange-traded derivatives and other exposures to CCPs which previously were excluded from the capital calculation under Basel II are risk-weighted under Basel III.</a:t>
          </a:r>
        </a:p>
        <a:p>
          <a:pPr marL="171450" indent="-171450" algn="just" rtl="0">
            <a:buSzPct val="155000"/>
            <a:buFont typeface="Arial" panose="020B0604020202020204" pitchFamily="34" charset="0"/>
            <a:buChar char="•"/>
            <a:defRPr sz="1000"/>
          </a:pPr>
          <a:r>
            <a:rPr lang="en-US" sz="1100" b="0" i="0" u="none" strike="noStrike" baseline="0">
              <a:solidFill>
                <a:schemeClr val="tx1"/>
              </a:solidFill>
              <a:latin typeface="Arial"/>
              <a:cs typeface="Arial"/>
            </a:rPr>
            <a:t>An overall scaling factor of 6% is added to the credit risk RWA for all AIRB portfolios. For the remaining portfolios, the Standardized Approach is used to compute credit risk.</a:t>
          </a:r>
        </a:p>
        <a:p>
          <a:pPr marL="171450" indent="-171450" algn="just" rtl="0">
            <a:buSzPct val="155000"/>
            <a:buFont typeface="Arial" panose="020B0604020202020204" pitchFamily="34" charset="0"/>
            <a:buChar char="•"/>
            <a:defRPr sz="1000"/>
          </a:pPr>
          <a:r>
            <a:rPr lang="en-US" sz="1100" b="0" i="0" u="none" strike="noStrike" baseline="0">
              <a:solidFill>
                <a:schemeClr val="tx1"/>
              </a:solidFill>
              <a:latin typeface="Arial"/>
              <a:cs typeface="Arial"/>
            </a:rPr>
            <a:t>The Standardized Approach applies regulator prescribed risk weight factors to credit exposures based on the external credit assessments (public ratings), where available, and also considers other additional factors (e.g. loan-to-value for retail, eligible collateral, allowances, etc.) </a:t>
          </a:r>
        </a:p>
        <a:p>
          <a:pPr marL="171450" indent="-171450" algn="just" rtl="0">
            <a:buSzPct val="155000"/>
            <a:buFont typeface="Arial" panose="020B0604020202020204" pitchFamily="34" charset="0"/>
            <a:buChar char="•"/>
            <a:defRPr sz="1000"/>
          </a:pPr>
          <a:r>
            <a:rPr lang="en-US" sz="1100" b="0" i="0" u="none" strike="noStrike" baseline="0">
              <a:solidFill>
                <a:schemeClr val="tx1"/>
              </a:solidFill>
              <a:latin typeface="Arial"/>
              <a:cs typeface="Arial"/>
            </a:rPr>
            <a:t>Risk weights for exposures falling under the Securitization Framework are mainly computed under the following approaches: the Internal Ratings Based Approach (IRBA), External Ratings-Based Approach (ERBA), or the OSFI approved Internal Assessments Approach (IAA). </a:t>
          </a:r>
        </a:p>
        <a:p>
          <a:pPr marL="171450" indent="-171450" algn="just" rtl="0">
            <a:buSzPct val="155000"/>
            <a:buFont typeface="Arial" panose="020B0604020202020204" pitchFamily="34" charset="0"/>
            <a:buChar char="•"/>
            <a:defRPr sz="1000"/>
          </a:pPr>
          <a:r>
            <a:rPr lang="en-US" sz="1100" b="0" i="0" u="none" strike="noStrike" baseline="0">
              <a:solidFill>
                <a:schemeClr val="tx1"/>
              </a:solidFill>
              <a:latin typeface="Arial"/>
              <a:cs typeface="Arial"/>
            </a:rPr>
            <a:t>IRBA risk weights are only applicable to retained exposures to securitizations of Bank originated receivables utilizing the Bank's existing OSFI approved AIRB model parameters. </a:t>
          </a:r>
        </a:p>
        <a:p>
          <a:pPr marL="171450" indent="-171450" algn="just" rtl="0">
            <a:buSzPct val="155000"/>
            <a:buFont typeface="Arial" panose="020B0604020202020204" pitchFamily="34" charset="0"/>
            <a:buChar char="•"/>
            <a:defRPr sz="1000"/>
          </a:pPr>
          <a:r>
            <a:rPr lang="en-US" sz="1100" b="0" i="0" u="none" strike="noStrike" baseline="0">
              <a:solidFill>
                <a:schemeClr val="tx1"/>
              </a:solidFill>
              <a:latin typeface="Arial"/>
              <a:cs typeface="Arial"/>
            </a:rPr>
            <a:t>ERBA risk weights for other banking book exposures depend on the external ratings provided by the external credit assessment institutions (ECAI): S&amp;P, Moody's and DBRS and are risk-weighted based on prescribed percentages incorporating effective maturity and STC (Simple, Transparent, Comparable) criteria, a mapping process consistent with OSFI’s CAR. </a:t>
          </a:r>
        </a:p>
        <a:p>
          <a:pPr marL="171450" indent="-171450" algn="just" rtl="0">
            <a:buSzPct val="155000"/>
            <a:buFont typeface="Arial" panose="020B0604020202020204" pitchFamily="34" charset="0"/>
            <a:buChar char="•"/>
            <a:defRPr sz="1000"/>
          </a:pPr>
          <a:r>
            <a:rPr lang="en-US" sz="1100" b="0" i="0" u="none" strike="noStrike" baseline="0">
              <a:solidFill>
                <a:schemeClr val="tx1"/>
              </a:solidFill>
              <a:latin typeface="Arial"/>
              <a:ea typeface="+mn-ea"/>
              <a:cs typeface="Arial"/>
            </a:rPr>
            <a:t>IAA risk weights for exposures to our asset-backed commercial paper conduits are based on a rating methodology similar to the criteria that are published by ECAIs and therefore are similar to the methodologies used by these institutions. Our ratings process includes a comparison of the available credit enhancement in a securitization structure to a stressed level of projected losses. The stress level used is determined by the desired risk profile of the transaction. As a result, we stress the cash flows of a given transaction at a higher level in order to achieve a higher rating. Conversely, transactions that only pass lower stress levels achieve lower ratings. We periodically compare our own ratings to ECAIs ratings to ensure that the ratings provided by ECAIs are reasonable. We have developed asset class specific criteria guidelines which provide the rating methodologies for different asset classes. The guidelines are reviewed periodically and are subject to  a model  validation process, for compliance with Basel rules. The Bank's Global Risk Management (GRM) is responsible for providing risk assessments for capital purposes. GRM is independent of the business originating the securitization exposures and performs its own analysis, sometimes in conjunction with but always independent of the applicable business</a:t>
          </a:r>
          <a:r>
            <a:rPr lang="en-CA" sz="1100" b="0" i="0" u="none" strike="noStrike" baseline="0">
              <a:solidFill>
                <a:schemeClr val="tx1"/>
              </a:solidFill>
              <a:latin typeface="Arial"/>
              <a:ea typeface="+mn-ea"/>
              <a:cs typeface="Arial"/>
            </a:rPr>
            <a:t>.</a:t>
          </a:r>
          <a:r>
            <a:rPr lang="en-US" sz="1100" b="0" i="0" u="none" strike="noStrike" baseline="0">
              <a:solidFill>
                <a:schemeClr val="tx1"/>
              </a:solidFill>
              <a:latin typeface="Arial"/>
              <a:cs typeface="Arial"/>
            </a:rPr>
            <a:t>                                                                                                                                                                </a:t>
          </a:r>
          <a:endParaRPr lang="en-US" sz="500" b="0" i="0" u="none" strike="noStrike" baseline="0">
            <a:solidFill>
              <a:schemeClr val="tx1"/>
            </a:solidFill>
            <a:latin typeface="Arial"/>
            <a:cs typeface="Arial"/>
          </a:endParaRPr>
        </a:p>
        <a:p>
          <a:pPr algn="just" rtl="0">
            <a:defRPr sz="1000"/>
          </a:pPr>
          <a:endParaRPr lang="en-US" sz="700" b="1" i="0" u="none" strike="noStrike" baseline="0">
            <a:solidFill>
              <a:schemeClr val="tx1"/>
            </a:solidFill>
            <a:latin typeface="Arial"/>
            <a:cs typeface="Arial"/>
          </a:endParaRPr>
        </a:p>
        <a:p>
          <a:pPr algn="just" rtl="0">
            <a:defRPr sz="1000"/>
          </a:pPr>
          <a:r>
            <a:rPr lang="en-US" sz="1100" b="1" i="0" u="none" strike="noStrike" baseline="0">
              <a:solidFill>
                <a:schemeClr val="tx1"/>
              </a:solidFill>
              <a:latin typeface="Arial"/>
              <a:cs typeface="Arial"/>
            </a:rPr>
            <a:t>Operational Risk</a:t>
          </a:r>
        </a:p>
        <a:p>
          <a:pPr algn="just" rtl="0">
            <a:defRPr sz="1000"/>
          </a:pPr>
          <a:r>
            <a:rPr lang="en-US" sz="1100" b="0" i="0" u="none" strike="noStrike" baseline="0">
              <a:solidFill>
                <a:schemeClr val="tx1"/>
              </a:solidFill>
              <a:latin typeface="Arial"/>
              <a:cs typeface="Arial"/>
            </a:rPr>
            <a:t>In January 2020, OSFI revised its capital requirements for operational risk in consideration of the final Basel III revisions published by the BCBS in December 2017. Upon future implementation of the revised Basel III requirements, institutions will be required to use the revised Basel III Standardized Approach for operational risk. In the interim, institutions previously approved for the Basel II Advanced Measurement Approach (AMA) for operational risk capital are to report using the existing Basel II Standardized Approach (TSA).</a:t>
          </a:r>
        </a:p>
        <a:p>
          <a:pPr algn="just" rtl="0">
            <a:defRPr sz="1000"/>
          </a:pPr>
          <a:endParaRPr lang="en-US" sz="1000" b="1" i="0" u="none" strike="noStrike" baseline="0">
            <a:solidFill>
              <a:schemeClr val="tx1"/>
            </a:solidFill>
            <a:latin typeface="Arial"/>
            <a:cs typeface="Arial"/>
          </a:endParaRPr>
        </a:p>
        <a:p>
          <a:pPr algn="just" rtl="0">
            <a:defRPr sz="1000"/>
          </a:pPr>
          <a:r>
            <a:rPr lang="en-US" sz="1100" b="1" i="0" u="none" strike="noStrike" baseline="0">
              <a:solidFill>
                <a:schemeClr val="tx1"/>
              </a:solidFill>
              <a:latin typeface="Arial"/>
              <a:cs typeface="Arial"/>
            </a:rPr>
            <a:t>Market Risk</a:t>
          </a:r>
        </a:p>
        <a:p>
          <a:pPr algn="just" rtl="0">
            <a:defRPr sz="1000"/>
          </a:pPr>
          <a:r>
            <a:rPr lang="en-US" sz="1100" b="0" i="0" u="none" strike="noStrike" baseline="0">
              <a:solidFill>
                <a:schemeClr val="tx1"/>
              </a:solidFill>
              <a:latin typeface="Arial"/>
              <a:cs typeface="Arial"/>
            </a:rPr>
            <a:t>The Bank uses both internal models and standardized approaches to calculate market risk capital. Commencing Q1 2012, the Bank implemented additional market risk measures in accordance with Basel's Revisions of the Basel II market risk framework (July 2009). Additional measures include stressed Value-at-Risk and incremental risk charge. </a:t>
          </a:r>
          <a:endParaRPr lang="en-US" sz="1400" b="0" i="0" u="none" strike="noStrike" baseline="0">
            <a:solidFill>
              <a:schemeClr val="tx1"/>
            </a:solidFill>
            <a:latin typeface="Arial"/>
            <a:cs typeface="Arial"/>
          </a:endParaRPr>
        </a:p>
        <a:p>
          <a:pPr algn="just" rtl="0">
            <a:defRPr sz="1000"/>
          </a:pPr>
          <a:r>
            <a:rPr lang="en-US" sz="800" b="0" i="0" u="none" strike="noStrike" baseline="0">
              <a:solidFill>
                <a:schemeClr val="tx1"/>
              </a:solidFill>
              <a:latin typeface="Arial"/>
              <a:cs typeface="Arial"/>
            </a:rPr>
            <a:t> </a:t>
          </a:r>
        </a:p>
        <a:p>
          <a:pPr algn="just" rtl="0">
            <a:lnSpc>
              <a:spcPts val="1300"/>
            </a:lnSpc>
            <a:defRPr sz="1000"/>
          </a:pPr>
          <a:r>
            <a:rPr lang="en-US" sz="1100" b="1" i="0" u="none" strike="noStrike" baseline="0">
              <a:solidFill>
                <a:schemeClr val="tx1"/>
              </a:solidFill>
              <a:latin typeface="Arial"/>
              <a:cs typeface="Arial"/>
            </a:rPr>
            <a:t>Total Loss Absorbing Capacity (TLAC) </a:t>
          </a:r>
        </a:p>
        <a:p>
          <a:pPr algn="just" rtl="0">
            <a:lnSpc>
              <a:spcPts val="1300"/>
            </a:lnSpc>
            <a:defRPr sz="1000"/>
          </a:pPr>
          <a:r>
            <a:rPr lang="en-US" sz="1100" b="0" i="0" u="none" strike="noStrike" baseline="0">
              <a:solidFill>
                <a:schemeClr val="tx1"/>
              </a:solidFill>
              <a:latin typeface="Arial"/>
              <a:cs typeface="Arial"/>
            </a:rPr>
            <a:t>Effective November 1, 2021, D-SIBs are required to maintain a minimum risk-based TLAC ratio and a minimum TLAC leverage ratio. TLAC is defined as the aggregate of Tier 1 capital, Tier 2 capital, and other TLAC instruments that are subject to conversion in whole or in part into common shares under the CDIC Act and meet all of the eligibility criteria under the guidelines. The Bank’s minimum TLAC ratio requirements consist of 21.5% of risk-weighted assets (plus a Domestic Stability Buffer requirement) and 6.75% of leverage ratio exposures. OSFI may subsequently vary the minimum TLAC requirements for individual D-SIBs or groups of D-SIBs. </a:t>
          </a:r>
        </a:p>
        <a:p>
          <a:pPr algn="just" rtl="0">
            <a:lnSpc>
              <a:spcPts val="1300"/>
            </a:lnSpc>
            <a:defRPr sz="1000"/>
          </a:pPr>
          <a:endParaRPr lang="en-US" sz="500" b="0" i="0" u="none" strike="noStrike" baseline="0">
            <a:solidFill>
              <a:schemeClr val="tx1"/>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chemeClr val="tx1"/>
              </a:solidFill>
              <a:latin typeface="Arial"/>
              <a:ea typeface="+mn-ea"/>
              <a:cs typeface="Arial"/>
            </a:rPr>
            <a:t>This "Supplementary Regulatory Capital Disclosure" including the main features template that sets out a summary of information on the terms and conditions of the main features of all capital instruments is posted on the Bank's website as follows: http://www.scotiabank.com/ca/en/0,,3066,00.htm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xdr:colOff>
      <xdr:row>2</xdr:row>
      <xdr:rowOff>15240</xdr:rowOff>
    </xdr:from>
    <xdr:to>
      <xdr:col>2</xdr:col>
      <xdr:colOff>1253490</xdr:colOff>
      <xdr:row>7</xdr:row>
      <xdr:rowOff>0</xdr:rowOff>
    </xdr:to>
    <xdr:cxnSp macro="">
      <xdr:nvCxnSpPr>
        <xdr:cNvPr id="2" name="Straight Connector 1">
          <a:extLst>
            <a:ext uri="{FF2B5EF4-FFF2-40B4-BE49-F238E27FC236}">
              <a16:creationId xmlns:a16="http://schemas.microsoft.com/office/drawing/2014/main" id="{C096B2EE-E32B-4117-BD80-14F280C93DC9}"/>
            </a:ext>
          </a:extLst>
        </xdr:cNvPr>
        <xdr:cNvCxnSpPr/>
      </xdr:nvCxnSpPr>
      <xdr:spPr>
        <a:xfrm>
          <a:off x="874395" y="396240"/>
          <a:ext cx="1217295" cy="937260"/>
        </a:xfrm>
        <a:prstGeom prst="line">
          <a:avLst/>
        </a:prstGeom>
        <a:ln>
          <a:solidFill>
            <a:schemeClr val="bg1">
              <a:lumMod val="8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15766</xdr:colOff>
      <xdr:row>4</xdr:row>
      <xdr:rowOff>15766</xdr:rowOff>
    </xdr:from>
    <xdr:to>
      <xdr:col>1</xdr:col>
      <xdr:colOff>2470150</xdr:colOff>
      <xdr:row>5</xdr:row>
      <xdr:rowOff>177800</xdr:rowOff>
    </xdr:to>
    <xdr:cxnSp macro="">
      <xdr:nvCxnSpPr>
        <xdr:cNvPr id="2" name="Straight Connector 1">
          <a:extLst>
            <a:ext uri="{FF2B5EF4-FFF2-40B4-BE49-F238E27FC236}">
              <a16:creationId xmlns:a16="http://schemas.microsoft.com/office/drawing/2014/main" id="{1DFE7501-551D-4743-B133-7D0799C9DF44}"/>
            </a:ext>
          </a:extLst>
        </xdr:cNvPr>
        <xdr:cNvCxnSpPr/>
      </xdr:nvCxnSpPr>
      <xdr:spPr>
        <a:xfrm>
          <a:off x="120541" y="777766"/>
          <a:ext cx="2349609" cy="352534"/>
        </a:xfrm>
        <a:prstGeom prst="line">
          <a:avLst/>
        </a:prstGeom>
        <a:ln>
          <a:solidFill>
            <a:schemeClr val="bg1">
              <a:lumMod val="8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8</xdr:col>
      <xdr:colOff>0</xdr:colOff>
      <xdr:row>28</xdr:row>
      <xdr:rowOff>182880</xdr:rowOff>
    </xdr:from>
    <xdr:ext cx="99060" cy="216625"/>
    <xdr:sp macro="" textlink="">
      <xdr:nvSpPr>
        <xdr:cNvPr id="2" name="Text Box 41">
          <a:extLst>
            <a:ext uri="{FF2B5EF4-FFF2-40B4-BE49-F238E27FC236}">
              <a16:creationId xmlns:a16="http://schemas.microsoft.com/office/drawing/2014/main" id="{B3B775FF-12A6-487E-B667-A546E37442B4}"/>
            </a:ext>
          </a:extLst>
        </xdr:cNvPr>
        <xdr:cNvSpPr txBox="1">
          <a:spLocks noChangeArrowheads="1"/>
        </xdr:cNvSpPr>
      </xdr:nvSpPr>
      <xdr:spPr bwMode="auto">
        <a:xfrm>
          <a:off x="10182225" y="5516880"/>
          <a:ext cx="99060" cy="216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28</xdr:row>
      <xdr:rowOff>182880</xdr:rowOff>
    </xdr:from>
    <xdr:ext cx="0" cy="235950"/>
    <xdr:sp macro="" textlink="">
      <xdr:nvSpPr>
        <xdr:cNvPr id="3" name="Text Box 41">
          <a:extLst>
            <a:ext uri="{FF2B5EF4-FFF2-40B4-BE49-F238E27FC236}">
              <a16:creationId xmlns:a16="http://schemas.microsoft.com/office/drawing/2014/main" id="{E0C853A5-3887-4BAF-972A-A2FFDEE149EB}"/>
            </a:ext>
          </a:extLst>
        </xdr:cNvPr>
        <xdr:cNvSpPr txBox="1">
          <a:spLocks noChangeArrowheads="1"/>
        </xdr:cNvSpPr>
      </xdr:nvSpPr>
      <xdr:spPr bwMode="auto">
        <a:xfrm>
          <a:off x="10182225" y="5516880"/>
          <a:ext cx="0" cy="23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www.scotiabank.com/ca/en/about/investors-shareholders/annual-report-and-meeting.html" TargetMode="External"/><Relationship Id="rId18" Type="http://schemas.openxmlformats.org/officeDocument/2006/relationships/hyperlink" Target="https://www.scotiabank.com/ca/en/about/investors-shareholders/annual-report-and-meeting.html" TargetMode="External"/><Relationship Id="rId26" Type="http://schemas.openxmlformats.org/officeDocument/2006/relationships/hyperlink" Target="https://www.scotiabank.com/ca/en/about/investors-shareholders/annual-report-and-meeting.html" TargetMode="External"/><Relationship Id="rId39" Type="http://schemas.openxmlformats.org/officeDocument/2006/relationships/hyperlink" Target="https://www.scotiabank.com/ca/en/about/investors-shareholders/annual-report-and-meeting.html" TargetMode="External"/><Relationship Id="rId21" Type="http://schemas.openxmlformats.org/officeDocument/2006/relationships/hyperlink" Target="https://www.scotiabank.com/ca/en/about/investors-shareholders/annual-report-and-meeting.html" TargetMode="External"/><Relationship Id="rId34" Type="http://schemas.openxmlformats.org/officeDocument/2006/relationships/hyperlink" Target="https://www.scotiabank.com/ca/en/about/investors-shareholders/annual-report-and-meeting.html" TargetMode="External"/><Relationship Id="rId42" Type="http://schemas.openxmlformats.org/officeDocument/2006/relationships/hyperlink" Target="https://www.scotiabank.com/ca/en/about/investors-shareholders/annual-report-and-meeting.html" TargetMode="External"/><Relationship Id="rId47" Type="http://schemas.openxmlformats.org/officeDocument/2006/relationships/hyperlink" Target="https://www.scotiabank.com/ca/en/about/investors-shareholders/annual-report-and-meeting.html" TargetMode="External"/><Relationship Id="rId50" Type="http://schemas.openxmlformats.org/officeDocument/2006/relationships/hyperlink" Target="https://www.scotiabank.com/ca/en/about/investors-shareholders/annual-report-and-meeting.html" TargetMode="External"/><Relationship Id="rId55" Type="http://schemas.openxmlformats.org/officeDocument/2006/relationships/hyperlink" Target="https://www.scotiabank.com/ca/en/about/investors-shareholders/annual-report-and-meeting.html" TargetMode="External"/><Relationship Id="rId63" Type="http://schemas.openxmlformats.org/officeDocument/2006/relationships/hyperlink" Target="https://www.scotiabank.com/ca/en/about/investors-shareholders/annual-report-and-meeting.html" TargetMode="External"/><Relationship Id="rId68" Type="http://schemas.openxmlformats.org/officeDocument/2006/relationships/hyperlink" Target="https://www.scotiabank.com/ca/en/about/investors-shareholders/annual-report-and-meeting.html" TargetMode="External"/><Relationship Id="rId7" Type="http://schemas.openxmlformats.org/officeDocument/2006/relationships/hyperlink" Target="https://www.scotiabank.com/ca/en/about/investors-shareholders/annual-report-and-meeting.html" TargetMode="External"/><Relationship Id="rId71" Type="http://schemas.openxmlformats.org/officeDocument/2006/relationships/vmlDrawing" Target="../drawings/vmlDrawing6.vml"/><Relationship Id="rId2" Type="http://schemas.openxmlformats.org/officeDocument/2006/relationships/hyperlink" Target="https://www.scotiabank.com/ca/en/about/investors-shareholders/annual-report-and-meeting.html" TargetMode="External"/><Relationship Id="rId16" Type="http://schemas.openxmlformats.org/officeDocument/2006/relationships/hyperlink" Target="https://www.scotiabank.com/ca/en/about/investors-shareholders/annual-report-and-meeting.html" TargetMode="External"/><Relationship Id="rId29" Type="http://schemas.openxmlformats.org/officeDocument/2006/relationships/hyperlink" Target="https://www.scotiabank.com/ca/en/about/investors-shareholders/annual-report-and-meeting.html" TargetMode="External"/><Relationship Id="rId1" Type="http://schemas.openxmlformats.org/officeDocument/2006/relationships/hyperlink" Target="https://www.scotiabank.com/ca/en/about/investors-shareholders/annual-report-and-meeting.html" TargetMode="External"/><Relationship Id="rId6" Type="http://schemas.openxmlformats.org/officeDocument/2006/relationships/hyperlink" Target="https://www.scotiabank.com/ca/en/about/investors-shareholders/annual-report-and-meeting.html" TargetMode="External"/><Relationship Id="rId11" Type="http://schemas.openxmlformats.org/officeDocument/2006/relationships/hyperlink" Target="https://www.scotiabank.com/ca/en/about/investors-shareholders/annual-report-and-meeting.html" TargetMode="External"/><Relationship Id="rId24" Type="http://schemas.openxmlformats.org/officeDocument/2006/relationships/hyperlink" Target="https://www.scotiabank.com/ca/en/about/investors-shareholders/annual-report-and-meeting.html" TargetMode="External"/><Relationship Id="rId32" Type="http://schemas.openxmlformats.org/officeDocument/2006/relationships/hyperlink" Target="https://www.scotiabank.com/ca/en/about/investors-shareholders/annual-report-and-meeting.html" TargetMode="External"/><Relationship Id="rId37" Type="http://schemas.openxmlformats.org/officeDocument/2006/relationships/hyperlink" Target="https://www.scotiabank.com/ca/en/about/investors-shareholders/annual-report-and-meeting.html" TargetMode="External"/><Relationship Id="rId40" Type="http://schemas.openxmlformats.org/officeDocument/2006/relationships/hyperlink" Target="https://www.scotiabank.com/ca/en/about/investors-shareholders/annual-report-and-meeting.html" TargetMode="External"/><Relationship Id="rId45" Type="http://schemas.openxmlformats.org/officeDocument/2006/relationships/hyperlink" Target="https://www.scotiabank.com/ca/en/about/investors-shareholders/annual-report-and-meeting.html" TargetMode="External"/><Relationship Id="rId53" Type="http://schemas.openxmlformats.org/officeDocument/2006/relationships/hyperlink" Target="https://www.scotiabank.com/ca/en/about/investors-shareholders/annual-report-and-meeting.html" TargetMode="External"/><Relationship Id="rId58" Type="http://schemas.openxmlformats.org/officeDocument/2006/relationships/hyperlink" Target="https://www.scotiabank.com/ca/en/about/investors-shareholders/annual-report-and-meeting.html" TargetMode="External"/><Relationship Id="rId66" Type="http://schemas.openxmlformats.org/officeDocument/2006/relationships/hyperlink" Target="https://www.scotiabank.com/ca/en/about/investors-shareholders/annual-report-and-meeting.html" TargetMode="External"/><Relationship Id="rId5" Type="http://schemas.openxmlformats.org/officeDocument/2006/relationships/hyperlink" Target="https://www.scotiabank.com/ca/en/about/investors-shareholders/annual-report-and-meeting.html" TargetMode="External"/><Relationship Id="rId15" Type="http://schemas.openxmlformats.org/officeDocument/2006/relationships/hyperlink" Target="https://www.scotiabank.com/ca/en/about/investors-shareholders/annual-report-and-meeting.html" TargetMode="External"/><Relationship Id="rId23" Type="http://schemas.openxmlformats.org/officeDocument/2006/relationships/hyperlink" Target="https://www.scotiabank.com/ca/en/about/investors-shareholders/annual-report-and-meeting.html" TargetMode="External"/><Relationship Id="rId28" Type="http://schemas.openxmlformats.org/officeDocument/2006/relationships/hyperlink" Target="https://www.scotiabank.com/ca/en/about/investors-shareholders/annual-report-and-meeting.html" TargetMode="External"/><Relationship Id="rId36" Type="http://schemas.openxmlformats.org/officeDocument/2006/relationships/hyperlink" Target="https://www.scotiabank.com/ca/en/about/investors-shareholders/annual-report-and-meeting.html" TargetMode="External"/><Relationship Id="rId49" Type="http://schemas.openxmlformats.org/officeDocument/2006/relationships/hyperlink" Target="https://www.scotiabank.com/ca/en/about/investors-shareholders/annual-report-and-meeting.html" TargetMode="External"/><Relationship Id="rId57" Type="http://schemas.openxmlformats.org/officeDocument/2006/relationships/hyperlink" Target="https://www.scotiabank.com/ca/en/about/investors-shareholders/annual-report-and-meeting.html" TargetMode="External"/><Relationship Id="rId61" Type="http://schemas.openxmlformats.org/officeDocument/2006/relationships/hyperlink" Target="https://www.scotiabank.com/ca/en/about/investors-shareholders/annual-report-and-meeting.html" TargetMode="External"/><Relationship Id="rId10" Type="http://schemas.openxmlformats.org/officeDocument/2006/relationships/hyperlink" Target="https://www.scotiabank.com/ca/en/about/investors-shareholders/annual-report-and-meeting.html" TargetMode="External"/><Relationship Id="rId19" Type="http://schemas.openxmlformats.org/officeDocument/2006/relationships/hyperlink" Target="https://www.scotiabank.com/ca/en/about/investors-shareholders/annual-report-and-meeting.html" TargetMode="External"/><Relationship Id="rId31" Type="http://schemas.openxmlformats.org/officeDocument/2006/relationships/hyperlink" Target="https://www.scotiabank.com/ca/en/about/investors-shareholders/annual-report-and-meeting.html" TargetMode="External"/><Relationship Id="rId44" Type="http://schemas.openxmlformats.org/officeDocument/2006/relationships/hyperlink" Target="https://www.scotiabank.com/ca/en/about/investors-shareholders/annual-report-and-meeting.html" TargetMode="External"/><Relationship Id="rId52" Type="http://schemas.openxmlformats.org/officeDocument/2006/relationships/hyperlink" Target="https://www.scotiabank.com/ca/en/about/investors-shareholders/annual-report-and-meeting.html" TargetMode="External"/><Relationship Id="rId60" Type="http://schemas.openxmlformats.org/officeDocument/2006/relationships/hyperlink" Target="https://www.scotiabank.com/ca/en/about/investors-shareholders/annual-report-and-meeting.html" TargetMode="External"/><Relationship Id="rId65" Type="http://schemas.openxmlformats.org/officeDocument/2006/relationships/hyperlink" Target="https://www.scotiabank.com/ca/en/about/investors-shareholders/annual-report-and-meeting.html" TargetMode="External"/><Relationship Id="rId4" Type="http://schemas.openxmlformats.org/officeDocument/2006/relationships/hyperlink" Target="https://www.scotiabank.com/ca/en/about/investors-shareholders/annual-report-and-meeting.html" TargetMode="External"/><Relationship Id="rId9" Type="http://schemas.openxmlformats.org/officeDocument/2006/relationships/hyperlink" Target="https://www.scotiabank.com/ca/en/about/investors-shareholders/annual-report-and-meeting.html" TargetMode="External"/><Relationship Id="rId14" Type="http://schemas.openxmlformats.org/officeDocument/2006/relationships/hyperlink" Target="https://www.scotiabank.com/ca/en/about/investors-shareholders/annual-report-and-meeting.html" TargetMode="External"/><Relationship Id="rId22" Type="http://schemas.openxmlformats.org/officeDocument/2006/relationships/hyperlink" Target="https://www.scotiabank.com/ca/en/about/investors-shareholders/annual-report-and-meeting.html" TargetMode="External"/><Relationship Id="rId27" Type="http://schemas.openxmlformats.org/officeDocument/2006/relationships/hyperlink" Target="https://www.scotiabank.com/ca/en/about/investors-shareholders/annual-report-and-meeting.html" TargetMode="External"/><Relationship Id="rId30" Type="http://schemas.openxmlformats.org/officeDocument/2006/relationships/hyperlink" Target="https://www.scotiabank.com/ca/en/about/investors-shareholders/annual-report-and-meeting.html" TargetMode="External"/><Relationship Id="rId35" Type="http://schemas.openxmlformats.org/officeDocument/2006/relationships/hyperlink" Target="https://www.scotiabank.com/ca/en/about/investors-shareholders/annual-report-and-meeting.html" TargetMode="External"/><Relationship Id="rId43" Type="http://schemas.openxmlformats.org/officeDocument/2006/relationships/hyperlink" Target="https://www.scotiabank.com/ca/en/about/investors-shareholders/annual-report-and-meeting.html" TargetMode="External"/><Relationship Id="rId48" Type="http://schemas.openxmlformats.org/officeDocument/2006/relationships/hyperlink" Target="https://www.scotiabank.com/ca/en/about/investors-shareholders/annual-report-and-meeting.html" TargetMode="External"/><Relationship Id="rId56" Type="http://schemas.openxmlformats.org/officeDocument/2006/relationships/hyperlink" Target="https://www.scotiabank.com/ca/en/about/investors-shareholders/annual-report-and-meeting.html" TargetMode="External"/><Relationship Id="rId64" Type="http://schemas.openxmlformats.org/officeDocument/2006/relationships/hyperlink" Target="https://www.scotiabank.com/ca/en/about/investors-shareholders/annual-report-and-meeting.html" TargetMode="External"/><Relationship Id="rId69" Type="http://schemas.openxmlformats.org/officeDocument/2006/relationships/hyperlink" Target="https://www.scotiabank.com/ca/en/about/investors-shareholders/annual-report-and-meeting.html" TargetMode="External"/><Relationship Id="rId8" Type="http://schemas.openxmlformats.org/officeDocument/2006/relationships/hyperlink" Target="https://www.scotiabank.com/ca/en/about/investors-shareholders/annual-report-and-meeting.html" TargetMode="External"/><Relationship Id="rId51" Type="http://schemas.openxmlformats.org/officeDocument/2006/relationships/hyperlink" Target="https://www.scotiabank.com/ca/en/about/investors-shareholders/annual-report-and-meeting.html" TargetMode="External"/><Relationship Id="rId3" Type="http://schemas.openxmlformats.org/officeDocument/2006/relationships/hyperlink" Target="https://www.scotiabank.com/ca/en/about/investors-shareholders/annual-report-and-meeting.html" TargetMode="External"/><Relationship Id="rId12" Type="http://schemas.openxmlformats.org/officeDocument/2006/relationships/hyperlink" Target="https://www.scotiabank.com/ca/en/about/investors-shareholders/annual-report-and-meeting.html" TargetMode="External"/><Relationship Id="rId17" Type="http://schemas.openxmlformats.org/officeDocument/2006/relationships/hyperlink" Target="https://www.scotiabank.com/ca/en/about/investors-shareholders/annual-report-and-meeting.html" TargetMode="External"/><Relationship Id="rId25" Type="http://schemas.openxmlformats.org/officeDocument/2006/relationships/hyperlink" Target="https://www.scotiabank.com/ca/en/about/investors-shareholders/annual-report-and-meeting.html" TargetMode="External"/><Relationship Id="rId33" Type="http://schemas.openxmlformats.org/officeDocument/2006/relationships/hyperlink" Target="https://www.scotiabank.com/ca/en/about/investors-shareholders/annual-report-and-meeting.html" TargetMode="External"/><Relationship Id="rId38" Type="http://schemas.openxmlformats.org/officeDocument/2006/relationships/hyperlink" Target="https://www.scotiabank.com/ca/en/about/investors-shareholders/annual-report-and-meeting.html" TargetMode="External"/><Relationship Id="rId46" Type="http://schemas.openxmlformats.org/officeDocument/2006/relationships/hyperlink" Target="https://www.scotiabank.com/ca/en/about/investors-shareholders/annual-report-and-meeting.html" TargetMode="External"/><Relationship Id="rId59" Type="http://schemas.openxmlformats.org/officeDocument/2006/relationships/hyperlink" Target="https://www.scotiabank.com/ca/en/about/investors-shareholders/annual-report-and-meeting.html" TargetMode="External"/><Relationship Id="rId67" Type="http://schemas.openxmlformats.org/officeDocument/2006/relationships/hyperlink" Target="https://www.scotiabank.com/ca/en/about/investors-shareholders/annual-report-and-meeting.html" TargetMode="External"/><Relationship Id="rId20" Type="http://schemas.openxmlformats.org/officeDocument/2006/relationships/hyperlink" Target="https://www.scotiabank.com/ca/en/about/investors-shareholders/annual-report-and-meeting.html" TargetMode="External"/><Relationship Id="rId41" Type="http://schemas.openxmlformats.org/officeDocument/2006/relationships/hyperlink" Target="https://www.scotiabank.com/ca/en/about/investors-shareholders/annual-report-and-meeting.html" TargetMode="External"/><Relationship Id="rId54" Type="http://schemas.openxmlformats.org/officeDocument/2006/relationships/hyperlink" Target="https://www.scotiabank.com/ca/en/about/investors-shareholders/annual-report-and-meeting.html" TargetMode="External"/><Relationship Id="rId62" Type="http://schemas.openxmlformats.org/officeDocument/2006/relationships/hyperlink" Target="https://www.scotiabank.com/ca/en/about/investors-shareholders/annual-report-and-meeting.html" TargetMode="External"/><Relationship Id="rId70"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45FEA-9BE5-480B-8653-7D011685A7B8}">
  <sheetPr codeName="Sheet1">
    <pageSetUpPr fitToPage="1"/>
  </sheetPr>
  <dimension ref="A1:Q34"/>
  <sheetViews>
    <sheetView showGridLines="0" tabSelected="1" zoomScale="85" zoomScaleNormal="85" workbookViewId="0"/>
  </sheetViews>
  <sheetFormatPr defaultColWidth="0" defaultRowHeight="0" customHeight="1" zeroHeight="1"/>
  <cols>
    <col min="1" max="1" width="15.85546875" customWidth="1"/>
    <col min="2" max="2" width="5.85546875" customWidth="1"/>
    <col min="3" max="17" width="9.140625" customWidth="1"/>
    <col min="18" max="16384" width="9.140625" hidden="1"/>
  </cols>
  <sheetData>
    <row r="1" spans="1:17" ht="15" customHeight="1">
      <c r="A1" s="1"/>
      <c r="B1" s="1"/>
      <c r="C1" s="1"/>
      <c r="D1" s="1"/>
      <c r="E1" s="1"/>
      <c r="F1" s="1"/>
      <c r="G1" s="1"/>
      <c r="H1" s="1"/>
      <c r="I1" s="1"/>
      <c r="J1" s="1"/>
      <c r="K1" s="1"/>
      <c r="L1" s="1"/>
      <c r="M1" s="1"/>
      <c r="N1" s="1"/>
      <c r="O1" s="1"/>
      <c r="P1" s="1"/>
      <c r="Q1" s="1"/>
    </row>
    <row r="2" spans="1:17" ht="15" customHeight="1">
      <c r="A2" s="1"/>
      <c r="B2" s="1772"/>
      <c r="C2" s="1773"/>
      <c r="D2" s="1773"/>
      <c r="E2" s="1774"/>
      <c r="F2" s="1774"/>
      <c r="G2" s="1774"/>
      <c r="H2" s="1774"/>
      <c r="I2" s="1774"/>
      <c r="J2" s="1774"/>
      <c r="K2" s="1774"/>
      <c r="L2" s="1774"/>
      <c r="M2" s="1774"/>
      <c r="N2" s="1774"/>
      <c r="O2" s="1774"/>
      <c r="P2" s="1774"/>
      <c r="Q2" s="1"/>
    </row>
    <row r="3" spans="1:17" ht="15" customHeight="1">
      <c r="A3" s="1"/>
      <c r="B3" s="1772"/>
      <c r="C3" s="1773"/>
      <c r="D3" s="1773"/>
      <c r="E3" s="1774"/>
      <c r="F3" s="1774"/>
      <c r="G3" s="1774"/>
      <c r="H3" s="1774"/>
      <c r="I3" s="1774"/>
      <c r="J3" s="1774"/>
      <c r="K3" s="1774"/>
      <c r="L3" s="1774"/>
      <c r="M3" s="1774"/>
      <c r="N3" s="1774"/>
      <c r="O3" s="1774"/>
      <c r="P3" s="1774"/>
      <c r="Q3" s="1"/>
    </row>
    <row r="4" spans="1:17" ht="15" customHeight="1">
      <c r="A4" s="1"/>
      <c r="B4" s="1772"/>
      <c r="C4" s="1773"/>
      <c r="D4" s="1773"/>
      <c r="E4" s="1774"/>
      <c r="F4" s="1774"/>
      <c r="G4" s="1774"/>
      <c r="H4" s="1774"/>
      <c r="I4" s="1774"/>
      <c r="J4" s="1774"/>
      <c r="K4" s="1774"/>
      <c r="L4" s="1774"/>
      <c r="M4" s="1774"/>
      <c r="N4" s="1774"/>
      <c r="O4" s="1774"/>
      <c r="P4" s="1774"/>
      <c r="Q4" s="1"/>
    </row>
    <row r="5" spans="1:17" ht="15" customHeight="1">
      <c r="A5" s="1"/>
      <c r="B5" s="1772"/>
      <c r="C5" s="1773"/>
      <c r="D5" s="1773"/>
      <c r="E5" s="1774"/>
      <c r="F5" s="1774"/>
      <c r="G5" s="1774"/>
      <c r="H5" s="1774"/>
      <c r="I5" s="1774"/>
      <c r="J5" s="1774"/>
      <c r="K5" s="1774"/>
      <c r="L5" s="1774"/>
      <c r="M5" s="1774"/>
      <c r="N5" s="1774"/>
      <c r="O5" s="1774"/>
      <c r="P5" s="1774"/>
      <c r="Q5" s="1"/>
    </row>
    <row r="6" spans="1:17" ht="15" customHeight="1">
      <c r="A6" s="1"/>
      <c r="B6" s="1772"/>
      <c r="C6" s="1773"/>
      <c r="D6" s="1773"/>
      <c r="E6" s="1774"/>
      <c r="F6" s="1774"/>
      <c r="G6" s="1774"/>
      <c r="H6" s="1774"/>
      <c r="I6" s="1774"/>
      <c r="J6" s="1774"/>
      <c r="K6" s="1774"/>
      <c r="L6" s="1774"/>
      <c r="M6" s="1774"/>
      <c r="N6" s="1774"/>
      <c r="O6" s="1774"/>
      <c r="P6" s="1774"/>
      <c r="Q6" s="1"/>
    </row>
    <row r="7" spans="1:17" ht="15" customHeight="1">
      <c r="A7" s="1"/>
      <c r="B7" s="1772"/>
      <c r="C7" s="1773"/>
      <c r="D7" s="1773"/>
      <c r="E7" s="1774"/>
      <c r="F7" s="1774"/>
      <c r="G7" s="1774"/>
      <c r="H7" s="1774"/>
      <c r="I7" s="1774"/>
      <c r="J7" s="1774"/>
      <c r="K7" s="1774"/>
      <c r="L7" s="1774"/>
      <c r="M7" s="1774"/>
      <c r="N7" s="1774"/>
      <c r="O7" s="1774"/>
      <c r="P7" s="1774"/>
      <c r="Q7" s="1"/>
    </row>
    <row r="8" spans="1:17" ht="15" customHeight="1">
      <c r="A8" s="1"/>
      <c r="B8" s="1772"/>
      <c r="C8" s="1773"/>
      <c r="D8" s="1773"/>
      <c r="E8" s="1774"/>
      <c r="F8" s="1774"/>
      <c r="G8" s="1774"/>
      <c r="H8" s="1774"/>
      <c r="I8" s="1774"/>
      <c r="J8" s="1774"/>
      <c r="K8" s="1774"/>
      <c r="L8" s="1774"/>
      <c r="M8" s="1774"/>
      <c r="N8" s="1774"/>
      <c r="O8" s="1774"/>
      <c r="P8" s="1774"/>
      <c r="Q8" s="1"/>
    </row>
    <row r="9" spans="1:17" ht="15" customHeight="1">
      <c r="A9" s="1"/>
      <c r="B9" s="1772"/>
      <c r="C9" s="1773"/>
      <c r="D9" s="1773"/>
      <c r="E9" s="1774"/>
      <c r="F9" s="1774"/>
      <c r="G9" s="1774"/>
      <c r="H9" s="1774"/>
      <c r="I9" s="1774"/>
      <c r="J9" s="1774"/>
      <c r="K9" s="1774"/>
      <c r="L9" s="1774"/>
      <c r="M9" s="1774"/>
      <c r="N9" s="1774"/>
      <c r="O9" s="1774"/>
      <c r="P9" s="1774"/>
      <c r="Q9" s="1"/>
    </row>
    <row r="10" spans="1:17" ht="15" customHeight="1">
      <c r="A10" s="1"/>
      <c r="B10" s="1772"/>
      <c r="C10" s="1773"/>
      <c r="D10" s="1773"/>
      <c r="E10" s="1774"/>
      <c r="F10" s="1774"/>
      <c r="G10" s="1774"/>
      <c r="H10" s="1774"/>
      <c r="I10" s="1774"/>
      <c r="J10" s="1774"/>
      <c r="K10" s="1774"/>
      <c r="L10" s="1774"/>
      <c r="M10" s="1774"/>
      <c r="N10" s="1774"/>
      <c r="O10" s="1774"/>
      <c r="P10" s="1774"/>
      <c r="Q10" s="1"/>
    </row>
    <row r="11" spans="1:17" ht="15" customHeight="1">
      <c r="A11" s="1"/>
      <c r="B11" s="1772"/>
      <c r="C11" s="1773"/>
      <c r="D11" s="1773"/>
      <c r="E11" s="1774"/>
      <c r="F11" s="1774"/>
      <c r="G11" s="1774"/>
      <c r="H11" s="1774"/>
      <c r="I11" s="1774"/>
      <c r="J11" s="1774"/>
      <c r="K11" s="1774"/>
      <c r="L11" s="1774"/>
      <c r="M11" s="1774"/>
      <c r="N11" s="1774"/>
      <c r="O11" s="1774"/>
      <c r="P11" s="1774"/>
      <c r="Q11" s="1"/>
    </row>
    <row r="12" spans="1:17" ht="15" customHeight="1">
      <c r="A12" s="1"/>
      <c r="B12" s="1772"/>
      <c r="C12" s="1773"/>
      <c r="D12" s="1773"/>
      <c r="E12" s="1774"/>
      <c r="F12" s="1774"/>
      <c r="G12" s="1774"/>
      <c r="H12" s="1774"/>
      <c r="I12" s="1774"/>
      <c r="J12" s="1774"/>
      <c r="K12" s="1774"/>
      <c r="L12" s="1774"/>
      <c r="M12" s="1774"/>
      <c r="N12" s="1774"/>
      <c r="O12" s="1774"/>
      <c r="P12" s="1774"/>
      <c r="Q12" s="1"/>
    </row>
    <row r="13" spans="1:17" ht="79.5">
      <c r="A13" s="1"/>
      <c r="B13" s="1773"/>
      <c r="C13" s="1842" t="s">
        <v>8</v>
      </c>
      <c r="D13" s="1842"/>
      <c r="E13" s="1842"/>
      <c r="F13" s="1842"/>
      <c r="G13" s="1842"/>
      <c r="H13" s="1842"/>
      <c r="I13" s="1842"/>
      <c r="J13" s="1842"/>
      <c r="K13" s="1842"/>
      <c r="L13" s="1842"/>
      <c r="M13" s="1842"/>
      <c r="N13" s="1842"/>
      <c r="O13" s="1842"/>
      <c r="P13" s="1842"/>
      <c r="Q13" s="1"/>
    </row>
    <row r="14" spans="1:17" ht="79.5">
      <c r="A14" s="1"/>
      <c r="B14" s="1772"/>
      <c r="C14" s="1843" t="s">
        <v>7</v>
      </c>
      <c r="D14" s="1844"/>
      <c r="E14" s="1844"/>
      <c r="F14" s="1844"/>
      <c r="G14" s="1844"/>
      <c r="H14" s="1844"/>
      <c r="I14" s="1844"/>
      <c r="J14" s="1844"/>
      <c r="K14" s="1844"/>
      <c r="L14" s="1844"/>
      <c r="M14" s="1844"/>
      <c r="N14" s="1844"/>
      <c r="O14" s="1844"/>
      <c r="P14" s="1844"/>
      <c r="Q14" s="1"/>
    </row>
    <row r="15" spans="1:17" ht="79.5">
      <c r="A15" s="1"/>
      <c r="B15" s="1772"/>
      <c r="C15" s="1843" t="s">
        <v>6</v>
      </c>
      <c r="D15" s="1844"/>
      <c r="E15" s="1844"/>
      <c r="F15" s="1844"/>
      <c r="G15" s="1844"/>
      <c r="H15" s="1844"/>
      <c r="I15" s="1844"/>
      <c r="J15" s="1844"/>
      <c r="K15" s="1844"/>
      <c r="L15" s="1844"/>
      <c r="M15" s="1844"/>
      <c r="N15" s="1844"/>
      <c r="O15" s="1844"/>
      <c r="P15" s="1844"/>
      <c r="Q15" s="1"/>
    </row>
    <row r="16" spans="1:17" ht="15" customHeight="1">
      <c r="A16" s="1"/>
      <c r="B16" s="1772"/>
      <c r="C16" s="1845"/>
      <c r="D16" s="1845"/>
      <c r="E16" s="1845"/>
      <c r="F16" s="1845"/>
      <c r="G16" s="1845"/>
      <c r="H16" s="1845"/>
      <c r="I16" s="1845"/>
      <c r="J16" s="1845"/>
      <c r="K16" s="1845"/>
      <c r="L16" s="1845"/>
      <c r="M16" s="1845"/>
      <c r="N16" s="1845"/>
      <c r="O16" s="1845"/>
      <c r="P16" s="1845"/>
      <c r="Q16" s="1"/>
    </row>
    <row r="17" spans="1:17" ht="36" customHeight="1">
      <c r="A17" s="1"/>
      <c r="B17" s="1772"/>
      <c r="C17" s="1846" t="str">
        <f>CurrQtr</f>
        <v>Q3 2022</v>
      </c>
      <c r="D17" s="1846"/>
      <c r="E17" s="1846"/>
      <c r="F17" s="1846"/>
      <c r="G17" s="1846"/>
      <c r="H17" s="1846"/>
      <c r="I17" s="1846"/>
      <c r="J17" s="1846"/>
      <c r="K17" s="1846"/>
      <c r="L17" s="1846"/>
      <c r="M17" s="1846"/>
      <c r="N17" s="1846"/>
      <c r="O17" s="1846"/>
      <c r="P17" s="1846"/>
      <c r="Q17" s="1"/>
    </row>
    <row r="18" spans="1:17" ht="32.1" customHeight="1">
      <c r="A18" s="1"/>
      <c r="B18" s="1772"/>
      <c r="C18" s="1847" t="s">
        <v>1417</v>
      </c>
      <c r="D18" s="1847"/>
      <c r="E18" s="1847"/>
      <c r="F18" s="1847"/>
      <c r="G18" s="1847"/>
      <c r="H18" s="1847"/>
      <c r="I18" s="1847"/>
      <c r="J18" s="1847"/>
      <c r="K18" s="1847"/>
      <c r="L18" s="1847"/>
      <c r="M18" s="1847"/>
      <c r="N18" s="1847"/>
      <c r="O18" s="1847"/>
      <c r="P18" s="1847"/>
      <c r="Q18" s="1"/>
    </row>
    <row r="19" spans="1:17" ht="15" customHeight="1">
      <c r="A19" s="1"/>
      <c r="B19" s="1772"/>
      <c r="C19" s="1774"/>
      <c r="D19" s="1774"/>
      <c r="E19" s="1774"/>
      <c r="F19" s="1774"/>
      <c r="G19" s="1774"/>
      <c r="H19" s="1774"/>
      <c r="I19" s="1774"/>
      <c r="J19" s="1774"/>
      <c r="K19" s="1774"/>
      <c r="L19" s="1774"/>
      <c r="M19" s="1774"/>
      <c r="N19" s="1774"/>
      <c r="O19" s="1774"/>
      <c r="P19" s="1774"/>
      <c r="Q19" s="1"/>
    </row>
    <row r="20" spans="1:17" ht="15" customHeight="1">
      <c r="A20" s="1"/>
      <c r="B20" s="1772"/>
      <c r="C20" s="1774"/>
      <c r="D20" s="1774"/>
      <c r="E20" s="1774"/>
      <c r="F20" s="1774"/>
      <c r="G20" s="1774"/>
      <c r="H20" s="1774"/>
      <c r="I20" s="1774"/>
      <c r="J20" s="1774"/>
      <c r="K20" s="1774"/>
      <c r="L20" s="1774"/>
      <c r="M20" s="1774"/>
      <c r="N20" s="1774"/>
      <c r="O20" s="1774"/>
      <c r="P20" s="1774"/>
      <c r="Q20" s="1"/>
    </row>
    <row r="21" spans="1:17" ht="15" customHeight="1">
      <c r="A21" s="1"/>
      <c r="B21" s="1772"/>
      <c r="C21" s="1774"/>
      <c r="D21" s="1774"/>
      <c r="E21" s="1774"/>
      <c r="F21" s="1774"/>
      <c r="G21" s="1774"/>
      <c r="H21" s="1774"/>
      <c r="I21" s="1774"/>
      <c r="J21" s="1774"/>
      <c r="K21" s="1774"/>
      <c r="L21" s="1774"/>
      <c r="M21" s="1774"/>
      <c r="N21" s="1774"/>
      <c r="O21" s="1774"/>
      <c r="P21" s="1774"/>
      <c r="Q21" s="1"/>
    </row>
    <row r="22" spans="1:17" ht="15" customHeight="1">
      <c r="A22" s="1"/>
      <c r="B22" s="1772"/>
      <c r="C22" s="1774"/>
      <c r="D22" s="1774"/>
      <c r="E22" s="1774"/>
      <c r="F22" s="1774"/>
      <c r="G22" s="1774"/>
      <c r="H22" s="1774"/>
      <c r="I22" s="1774"/>
      <c r="J22" s="1774"/>
      <c r="K22" s="1774"/>
      <c r="L22" s="1774"/>
      <c r="M22" s="1774"/>
      <c r="N22" s="1774"/>
      <c r="O22" s="1774"/>
      <c r="P22" s="1774"/>
      <c r="Q22" s="1"/>
    </row>
    <row r="23" spans="1:17" ht="15" customHeight="1">
      <c r="A23" s="1"/>
      <c r="B23" s="1772"/>
      <c r="C23" s="1774"/>
      <c r="D23" s="1774"/>
      <c r="E23" s="1774"/>
      <c r="F23" s="1774"/>
      <c r="G23" s="1774"/>
      <c r="H23" s="1774"/>
      <c r="I23" s="1774"/>
      <c r="J23" s="1774"/>
      <c r="K23" s="1774"/>
      <c r="L23" s="1774"/>
      <c r="M23" s="1774"/>
      <c r="N23" s="1774"/>
      <c r="O23" s="1774"/>
      <c r="P23" s="1774"/>
      <c r="Q23" s="1"/>
    </row>
    <row r="24" spans="1:17" ht="15" customHeight="1">
      <c r="A24" s="1"/>
      <c r="B24" s="1772"/>
      <c r="C24" s="1774"/>
      <c r="D24" s="1774"/>
      <c r="E24" s="1774"/>
      <c r="F24" s="1774"/>
      <c r="G24" s="1774"/>
      <c r="H24" s="1774"/>
      <c r="I24" s="1774"/>
      <c r="J24" s="1774"/>
      <c r="K24" s="1774"/>
      <c r="L24" s="1774"/>
      <c r="M24" s="1774"/>
      <c r="N24" s="1774"/>
      <c r="O24" s="1774"/>
      <c r="P24" s="1774"/>
      <c r="Q24" s="1"/>
    </row>
    <row r="25" spans="1:17" ht="15" customHeight="1">
      <c r="A25" s="1"/>
      <c r="B25" s="1772"/>
      <c r="C25" s="1774"/>
      <c r="D25" s="1774"/>
      <c r="E25" s="1774"/>
      <c r="F25" s="1774"/>
      <c r="G25" s="1774"/>
      <c r="H25" s="1774"/>
      <c r="I25" s="1774"/>
      <c r="J25" s="1774"/>
      <c r="K25" s="1774"/>
      <c r="L25" s="1774"/>
      <c r="M25" s="1774"/>
      <c r="N25" s="1774"/>
      <c r="O25" s="1774"/>
      <c r="P25" s="1774"/>
      <c r="Q25" s="1"/>
    </row>
    <row r="26" spans="1:17" ht="20.100000000000001" customHeight="1">
      <c r="A26" s="1"/>
      <c r="B26" s="1772"/>
      <c r="C26" s="1841"/>
      <c r="D26" s="1841"/>
      <c r="E26" s="1841"/>
      <c r="F26" s="1841"/>
      <c r="G26" s="1841"/>
      <c r="H26" s="1841"/>
      <c r="I26" s="1841"/>
      <c r="J26" s="1841"/>
      <c r="K26" s="1841"/>
      <c r="L26" s="1841"/>
      <c r="M26" s="1841"/>
      <c r="N26" s="1841"/>
      <c r="O26" s="1841"/>
      <c r="P26" s="1841"/>
      <c r="Q26" s="1"/>
    </row>
    <row r="27" spans="1:17" ht="20.100000000000001" customHeight="1">
      <c r="A27" s="1"/>
      <c r="B27" s="1772"/>
      <c r="C27" s="1848" t="s">
        <v>4</v>
      </c>
      <c r="D27" s="1848"/>
      <c r="E27" s="1848"/>
      <c r="F27" s="1848"/>
      <c r="G27" s="1848"/>
      <c r="H27" s="1848"/>
      <c r="I27" s="1848"/>
      <c r="J27" s="1848"/>
      <c r="K27" s="1848"/>
      <c r="L27" s="1848"/>
      <c r="M27" s="1848"/>
      <c r="N27" s="1848"/>
      <c r="O27" s="1848"/>
      <c r="P27" s="1848"/>
      <c r="Q27" s="1"/>
    </row>
    <row r="28" spans="1:17" ht="15" customHeight="1">
      <c r="A28" s="1"/>
      <c r="B28" s="1772"/>
      <c r="C28" s="1841" t="s">
        <v>3</v>
      </c>
      <c r="D28" s="1841"/>
      <c r="E28" s="1841"/>
      <c r="F28" s="1841"/>
      <c r="G28" s="1841"/>
      <c r="H28" s="1841"/>
      <c r="I28" s="1841"/>
      <c r="J28" s="1841"/>
      <c r="K28" s="1841"/>
      <c r="L28" s="1841"/>
      <c r="M28" s="1841"/>
      <c r="N28" s="1841"/>
      <c r="O28" s="1841"/>
      <c r="P28" s="1841"/>
      <c r="Q28" s="1"/>
    </row>
    <row r="29" spans="1:17" ht="15" customHeight="1">
      <c r="A29" s="1"/>
      <c r="B29" s="1772"/>
      <c r="C29" s="1841" t="s">
        <v>2</v>
      </c>
      <c r="D29" s="1841"/>
      <c r="E29" s="1841"/>
      <c r="F29" s="1841"/>
      <c r="G29" s="1841"/>
      <c r="H29" s="1841"/>
      <c r="I29" s="1841"/>
      <c r="J29" s="1841"/>
      <c r="K29" s="1841"/>
      <c r="L29" s="1841"/>
      <c r="M29" s="1841"/>
      <c r="N29" s="1841"/>
      <c r="O29" s="1841"/>
      <c r="P29" s="1841"/>
      <c r="Q29" s="1"/>
    </row>
    <row r="30" spans="1:17" ht="15" customHeight="1">
      <c r="A30" s="1"/>
      <c r="B30" s="1772"/>
      <c r="C30" s="1841" t="s">
        <v>1</v>
      </c>
      <c r="D30" s="1841"/>
      <c r="E30" s="1841"/>
      <c r="F30" s="1841"/>
      <c r="G30" s="1841"/>
      <c r="H30" s="1841"/>
      <c r="I30" s="1841"/>
      <c r="J30" s="1841"/>
      <c r="K30" s="1841"/>
      <c r="L30" s="1841"/>
      <c r="M30" s="1841"/>
      <c r="N30" s="1841"/>
      <c r="O30" s="1841"/>
      <c r="P30" s="1841"/>
      <c r="Q30" s="1"/>
    </row>
    <row r="31" spans="1:17" ht="15" customHeight="1">
      <c r="A31" s="1"/>
      <c r="B31" s="1772"/>
      <c r="C31" s="1841" t="s">
        <v>0</v>
      </c>
      <c r="D31" s="1841"/>
      <c r="E31" s="1841"/>
      <c r="F31" s="1841"/>
      <c r="G31" s="1841"/>
      <c r="H31" s="1841"/>
      <c r="I31" s="1841"/>
      <c r="J31" s="1841"/>
      <c r="K31" s="1841"/>
      <c r="L31" s="1841"/>
      <c r="M31" s="1841"/>
      <c r="N31" s="1841"/>
      <c r="O31" s="1841"/>
      <c r="P31" s="1841"/>
      <c r="Q31" s="1"/>
    </row>
    <row r="32" spans="1:17" ht="15" customHeight="1">
      <c r="A32" s="1"/>
      <c r="B32" s="1"/>
      <c r="C32" s="1"/>
      <c r="D32" s="1"/>
      <c r="E32" s="1"/>
      <c r="F32" s="1"/>
      <c r="G32" s="1"/>
      <c r="H32" s="1"/>
      <c r="I32" s="1"/>
      <c r="J32" s="1"/>
      <c r="K32" s="1"/>
      <c r="L32" s="1"/>
      <c r="M32" s="1"/>
      <c r="N32" s="1"/>
      <c r="O32" s="1"/>
      <c r="P32" s="1"/>
      <c r="Q32" s="1"/>
    </row>
    <row r="33" ht="15" hidden="1" customHeight="1"/>
    <row r="34" ht="15" hidden="1" customHeight="1"/>
  </sheetData>
  <mergeCells count="12">
    <mergeCell ref="C30:P30"/>
    <mergeCell ref="C31:P31"/>
    <mergeCell ref="C13:P13"/>
    <mergeCell ref="C14:P14"/>
    <mergeCell ref="C15:P15"/>
    <mergeCell ref="C16:P16"/>
    <mergeCell ref="C17:P17"/>
    <mergeCell ref="C18:P18"/>
    <mergeCell ref="C26:P26"/>
    <mergeCell ref="C27:P27"/>
    <mergeCell ref="C28:P28"/>
    <mergeCell ref="C29:P29"/>
  </mergeCells>
  <printOptions horizontalCentered="1" verticalCentered="1"/>
  <pageMargins left="0.5" right="0.5" top="0.5" bottom="0.5" header="0.25" footer="0.25"/>
  <pageSetup scale="77" firstPageNumber="6" orientation="landscape"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C07C1-5C04-4E67-B343-7CF5E8B40D86}">
  <sheetPr codeName="Sheet10">
    <tabColor theme="5"/>
  </sheetPr>
  <dimension ref="A1:S113"/>
  <sheetViews>
    <sheetView zoomScaleNormal="100" workbookViewId="0"/>
  </sheetViews>
  <sheetFormatPr defaultColWidth="0" defaultRowHeight="15" zeroHeight="1"/>
  <cols>
    <col min="1" max="1" width="1.5703125" style="1" customWidth="1"/>
    <col min="2" max="2" width="9.5703125" customWidth="1"/>
    <col min="3" max="3" width="48.42578125" customWidth="1"/>
    <col min="4" max="4" width="14.42578125" customWidth="1"/>
    <col min="5" max="5" width="17" customWidth="1"/>
    <col min="6" max="6" width="15.42578125" customWidth="1"/>
    <col min="7" max="7" width="15.5703125" customWidth="1"/>
    <col min="8" max="8" width="15" customWidth="1"/>
    <col min="9" max="9" width="0.85546875" style="1" customWidth="1"/>
    <col min="10" max="15" width="0" hidden="1" customWidth="1"/>
    <col min="16" max="16384" width="8.5703125" hidden="1"/>
  </cols>
  <sheetData>
    <row r="1" spans="1:19" ht="12" customHeight="1">
      <c r="B1" s="141" t="s">
        <v>126</v>
      </c>
      <c r="C1" s="1"/>
      <c r="D1" s="1"/>
      <c r="E1" s="1"/>
      <c r="F1" s="1"/>
      <c r="G1" s="1"/>
      <c r="H1" s="1"/>
      <c r="J1" s="1"/>
      <c r="K1" s="1"/>
      <c r="L1" s="1"/>
      <c r="M1" s="1"/>
      <c r="N1" s="1"/>
      <c r="O1" s="1"/>
      <c r="P1" s="1"/>
      <c r="Q1" s="1"/>
      <c r="R1" s="1"/>
      <c r="S1" s="1"/>
    </row>
    <row r="2" spans="1:19" s="467" customFormat="1" ht="20.100000000000001" customHeight="1">
      <c r="A2" s="49"/>
      <c r="B2" s="554" t="s">
        <v>491</v>
      </c>
      <c r="C2" s="553"/>
      <c r="D2" s="553"/>
      <c r="E2" s="553"/>
      <c r="F2" s="553"/>
      <c r="G2" s="552"/>
      <c r="H2" s="551"/>
      <c r="I2" s="49"/>
    </row>
    <row r="3" spans="1:19" ht="15" customHeight="1">
      <c r="B3" s="550" t="str">
        <f>CurrQtr</f>
        <v>Q3 2022</v>
      </c>
      <c r="C3" s="549"/>
      <c r="D3" s="548" t="s">
        <v>235</v>
      </c>
      <c r="E3" s="547" t="s">
        <v>422</v>
      </c>
      <c r="F3" s="547" t="s">
        <v>419</v>
      </c>
      <c r="G3" s="547" t="s">
        <v>470</v>
      </c>
      <c r="H3" s="546" t="s">
        <v>469</v>
      </c>
    </row>
    <row r="4" spans="1:19" s="414" customFormat="1" ht="18" customHeight="1">
      <c r="A4" s="2"/>
      <c r="B4" s="545" t="s">
        <v>162</v>
      </c>
      <c r="C4" s="543"/>
      <c r="D4" s="1938" t="s">
        <v>206</v>
      </c>
      <c r="E4" s="1942" t="s">
        <v>490</v>
      </c>
      <c r="F4" s="1943"/>
      <c r="G4" s="1943"/>
      <c r="H4" s="1944"/>
      <c r="I4" s="2"/>
    </row>
    <row r="5" spans="1:19" s="414" customFormat="1" ht="14.85" customHeight="1">
      <c r="A5" s="2"/>
      <c r="B5" s="544"/>
      <c r="C5" s="543"/>
      <c r="D5" s="1939"/>
      <c r="E5" s="1936" t="s">
        <v>1411</v>
      </c>
      <c r="F5" s="1945" t="s">
        <v>1412</v>
      </c>
      <c r="G5" s="1945" t="s">
        <v>1413</v>
      </c>
      <c r="H5" s="1947" t="s">
        <v>1414</v>
      </c>
      <c r="I5" s="2"/>
    </row>
    <row r="6" spans="1:19" s="414" customFormat="1" ht="32.85" customHeight="1">
      <c r="A6" s="2"/>
      <c r="B6" s="542"/>
      <c r="C6" s="541"/>
      <c r="D6" s="1940"/>
      <c r="E6" s="1937"/>
      <c r="F6" s="1946"/>
      <c r="G6" s="1946"/>
      <c r="H6" s="1948"/>
      <c r="I6" s="2"/>
    </row>
    <row r="7" spans="1:19" s="414" customFormat="1" ht="32.85" customHeight="1">
      <c r="A7" s="2"/>
      <c r="B7" s="540">
        <v>1</v>
      </c>
      <c r="C7" s="539" t="s">
        <v>489</v>
      </c>
      <c r="D7" s="538">
        <v>1272534</v>
      </c>
      <c r="E7" s="537">
        <v>925642</v>
      </c>
      <c r="F7" s="536">
        <v>10587</v>
      </c>
      <c r="G7" s="536">
        <v>218914</v>
      </c>
      <c r="H7" s="535">
        <v>158924</v>
      </c>
      <c r="I7" s="2"/>
    </row>
    <row r="8" spans="1:19" s="414" customFormat="1" ht="34.35" customHeight="1">
      <c r="A8" s="2"/>
      <c r="B8" s="340">
        <v>2</v>
      </c>
      <c r="C8" s="445" t="s">
        <v>488</v>
      </c>
      <c r="D8" s="349">
        <v>269091</v>
      </c>
      <c r="E8" s="531">
        <v>0</v>
      </c>
      <c r="F8" s="348">
        <v>0</v>
      </c>
      <c r="G8" s="348">
        <v>185025</v>
      </c>
      <c r="H8" s="347">
        <v>84066</v>
      </c>
      <c r="I8" s="2"/>
    </row>
    <row r="9" spans="1:19" s="414" customFormat="1" ht="12.75">
      <c r="A9" s="2"/>
      <c r="B9" s="340">
        <v>3</v>
      </c>
      <c r="C9" s="445" t="s">
        <v>487</v>
      </c>
      <c r="D9" s="349">
        <v>1003443</v>
      </c>
      <c r="E9" s="531">
        <v>925642</v>
      </c>
      <c r="F9" s="348">
        <v>10587</v>
      </c>
      <c r="G9" s="348">
        <v>33889</v>
      </c>
      <c r="H9" s="347">
        <v>74858</v>
      </c>
      <c r="I9" s="2"/>
    </row>
    <row r="10" spans="1:19" s="414" customFormat="1">
      <c r="A10" s="2"/>
      <c r="B10" s="340">
        <v>4</v>
      </c>
      <c r="C10" s="445" t="s">
        <v>486</v>
      </c>
      <c r="D10" s="349">
        <v>229318</v>
      </c>
      <c r="E10" s="531">
        <v>213492</v>
      </c>
      <c r="F10" s="348">
        <v>13823</v>
      </c>
      <c r="G10" s="348">
        <v>2003</v>
      </c>
      <c r="H10" s="347">
        <v>0</v>
      </c>
      <c r="I10" s="2"/>
    </row>
    <row r="11" spans="1:19" s="414" customFormat="1">
      <c r="A11" s="2"/>
      <c r="B11" s="340">
        <v>5</v>
      </c>
      <c r="C11" s="445" t="s">
        <v>485</v>
      </c>
      <c r="D11" s="349">
        <v>2737</v>
      </c>
      <c r="E11" s="531">
        <v>2737</v>
      </c>
      <c r="F11" s="348">
        <v>0</v>
      </c>
      <c r="G11" s="348">
        <v>0</v>
      </c>
      <c r="H11" s="347">
        <v>0</v>
      </c>
      <c r="I11" s="2"/>
    </row>
    <row r="12" spans="1:19" s="414" customFormat="1" ht="25.5">
      <c r="A12" s="2"/>
      <c r="B12" s="340">
        <v>6</v>
      </c>
      <c r="C12" s="445" t="s">
        <v>484</v>
      </c>
      <c r="D12" s="349">
        <v>112361</v>
      </c>
      <c r="E12" s="531">
        <v>1483</v>
      </c>
      <c r="F12" s="348">
        <v>0</v>
      </c>
      <c r="G12" s="348">
        <v>110878</v>
      </c>
      <c r="H12" s="347">
        <v>0</v>
      </c>
      <c r="I12" s="2"/>
    </row>
    <row r="13" spans="1:19" s="414" customFormat="1">
      <c r="A13" s="2"/>
      <c r="B13" s="340">
        <v>7</v>
      </c>
      <c r="C13" s="445" t="s">
        <v>483</v>
      </c>
      <c r="D13" s="349">
        <v>3644</v>
      </c>
      <c r="E13" s="531">
        <v>3978</v>
      </c>
      <c r="F13" s="348">
        <v>0</v>
      </c>
      <c r="G13" s="348">
        <v>-334</v>
      </c>
      <c r="H13" s="347">
        <v>0</v>
      </c>
      <c r="I13" s="2"/>
    </row>
    <row r="14" spans="1:19" s="414" customFormat="1">
      <c r="A14" s="2"/>
      <c r="B14" s="340">
        <v>8</v>
      </c>
      <c r="C14" s="534" t="s">
        <v>482</v>
      </c>
      <c r="D14" s="533">
        <v>-136248</v>
      </c>
      <c r="E14" s="532">
        <v>-2984</v>
      </c>
      <c r="F14" s="348">
        <v>0</v>
      </c>
      <c r="G14" s="348">
        <v>-133264</v>
      </c>
      <c r="H14" s="347">
        <v>0</v>
      </c>
      <c r="I14" s="2"/>
    </row>
    <row r="15" spans="1:19" s="414" customFormat="1" ht="25.5">
      <c r="A15" s="2"/>
      <c r="B15" s="340">
        <v>9</v>
      </c>
      <c r="C15" s="445" t="s">
        <v>481</v>
      </c>
      <c r="D15" s="349">
        <v>87838</v>
      </c>
      <c r="E15" s="531">
        <v>0</v>
      </c>
      <c r="F15" s="348">
        <v>0</v>
      </c>
      <c r="G15" s="348">
        <v>87838</v>
      </c>
      <c r="H15" s="347">
        <v>0</v>
      </c>
      <c r="I15" s="2"/>
    </row>
    <row r="16" spans="1:19" s="414" customFormat="1" ht="12.75">
      <c r="A16" s="2"/>
      <c r="B16" s="340">
        <v>10</v>
      </c>
      <c r="C16" s="445" t="s">
        <v>480</v>
      </c>
      <c r="D16" s="349">
        <v>0</v>
      </c>
      <c r="E16" s="531">
        <v>0</v>
      </c>
      <c r="F16" s="348">
        <v>0</v>
      </c>
      <c r="G16" s="348">
        <v>0</v>
      </c>
      <c r="H16" s="347">
        <v>0</v>
      </c>
      <c r="I16" s="2"/>
    </row>
    <row r="17" spans="1:9" s="414" customFormat="1" ht="12.75">
      <c r="A17" s="2"/>
      <c r="B17" s="340">
        <v>11</v>
      </c>
      <c r="C17" s="445" t="s">
        <v>479</v>
      </c>
      <c r="D17" s="349">
        <v>15</v>
      </c>
      <c r="E17" s="531">
        <v>15</v>
      </c>
      <c r="F17" s="348">
        <v>0</v>
      </c>
      <c r="G17" s="348">
        <v>0</v>
      </c>
      <c r="H17" s="347">
        <v>0</v>
      </c>
      <c r="I17" s="2"/>
    </row>
    <row r="18" spans="1:9" s="414" customFormat="1">
      <c r="A18" s="2"/>
      <c r="B18" s="530">
        <v>12</v>
      </c>
      <c r="C18" s="529" t="s">
        <v>478</v>
      </c>
      <c r="D18" s="528">
        <v>1303108</v>
      </c>
      <c r="E18" s="527">
        <v>1144363</v>
      </c>
      <c r="F18" s="526">
        <v>24410</v>
      </c>
      <c r="G18" s="526">
        <v>101010</v>
      </c>
      <c r="H18" s="525">
        <v>74858</v>
      </c>
      <c r="I18" s="2"/>
    </row>
    <row r="19" spans="1:9" s="414" customFormat="1" ht="6" customHeight="1">
      <c r="A19" s="2"/>
      <c r="B19" s="524"/>
      <c r="C19" s="524"/>
      <c r="D19" s="524"/>
      <c r="E19" s="524"/>
      <c r="F19" s="524"/>
      <c r="G19" s="524"/>
      <c r="H19" s="524"/>
      <c r="I19" s="131"/>
    </row>
    <row r="20" spans="1:9" s="414" customFormat="1" ht="14.1" customHeight="1">
      <c r="A20" s="2"/>
      <c r="B20" s="1949" t="s">
        <v>477</v>
      </c>
      <c r="C20" s="1949"/>
      <c r="D20" s="1949"/>
      <c r="E20" s="1949"/>
      <c r="F20" s="1949"/>
      <c r="G20" s="1949"/>
      <c r="H20" s="1949"/>
      <c r="I20" s="523"/>
    </row>
    <row r="21" spans="1:9" s="414" customFormat="1" ht="25.5" customHeight="1">
      <c r="A21" s="2"/>
      <c r="B21" s="1949" t="s">
        <v>476</v>
      </c>
      <c r="C21" s="1949"/>
      <c r="D21" s="1949"/>
      <c r="E21" s="1949"/>
      <c r="F21" s="1949"/>
      <c r="G21" s="1949"/>
      <c r="H21" s="1949"/>
      <c r="I21" s="131"/>
    </row>
    <row r="22" spans="1:9" s="414" customFormat="1" ht="13.35" customHeight="1">
      <c r="A22" s="2"/>
      <c r="B22" s="1949" t="s">
        <v>475</v>
      </c>
      <c r="C22" s="1949"/>
      <c r="D22" s="1949"/>
      <c r="E22" s="1949"/>
      <c r="F22" s="1949"/>
      <c r="G22" s="1949"/>
      <c r="H22" s="1949"/>
      <c r="I22" s="523"/>
    </row>
    <row r="23" spans="1:9" s="414" customFormat="1" ht="28.5" customHeight="1">
      <c r="A23" s="2"/>
      <c r="B23" s="1949" t="s">
        <v>474</v>
      </c>
      <c r="C23" s="1949"/>
      <c r="D23" s="1949"/>
      <c r="E23" s="1949"/>
      <c r="F23" s="1949"/>
      <c r="G23" s="1949"/>
      <c r="H23" s="1949"/>
      <c r="I23" s="131"/>
    </row>
    <row r="24" spans="1:9" s="414" customFormat="1" ht="15.75" customHeight="1">
      <c r="A24" s="2"/>
      <c r="B24" s="1950" t="s">
        <v>473</v>
      </c>
      <c r="C24" s="1950"/>
      <c r="D24" s="1950"/>
      <c r="E24" s="1950"/>
      <c r="F24" s="1950"/>
      <c r="G24" s="1950"/>
      <c r="H24" s="1950"/>
      <c r="I24" s="131"/>
    </row>
    <row r="25" spans="1:9" s="414" customFormat="1" ht="14.1" customHeight="1">
      <c r="A25" s="2"/>
      <c r="B25" s="1949" t="s">
        <v>472</v>
      </c>
      <c r="C25" s="1949"/>
      <c r="D25" s="1949"/>
      <c r="E25" s="1949"/>
      <c r="F25" s="1949"/>
      <c r="G25" s="1949"/>
      <c r="H25" s="1949"/>
      <c r="I25" s="131"/>
    </row>
    <row r="26" spans="1:9" s="2" customFormat="1" ht="3" customHeight="1">
      <c r="B26" s="522"/>
    </row>
    <row r="27" spans="1:9" s="414" customFormat="1" ht="12.75" hidden="1">
      <c r="A27" s="2"/>
      <c r="B27" s="521"/>
      <c r="I27" s="2"/>
    </row>
    <row r="28" spans="1:9" s="414" customFormat="1" ht="12.75" hidden="1">
      <c r="A28" s="2"/>
      <c r="B28" s="521"/>
      <c r="I28" s="2"/>
    </row>
    <row r="29" spans="1:9" s="414" customFormat="1" ht="12.75" hidden="1">
      <c r="A29" s="2"/>
      <c r="I29" s="2"/>
    </row>
    <row r="30" spans="1:9" s="414" customFormat="1" ht="12.75" hidden="1">
      <c r="A30" s="2"/>
      <c r="B30" s="520"/>
      <c r="I30" s="2"/>
    </row>
    <row r="31" spans="1:9" s="414" customFormat="1" ht="24.75" hidden="1" customHeight="1">
      <c r="A31" s="2"/>
      <c r="B31" s="1941"/>
      <c r="C31" s="1941"/>
      <c r="D31" s="1941"/>
      <c r="E31" s="1941"/>
      <c r="F31" s="1941"/>
      <c r="G31" s="1941"/>
      <c r="H31" s="1941"/>
      <c r="I31" s="2"/>
    </row>
    <row r="32" spans="1:9" s="414" customFormat="1" ht="12.75" hidden="1">
      <c r="A32" s="2"/>
      <c r="B32" s="519"/>
      <c r="I32" s="2"/>
    </row>
    <row r="33" spans="1:9" s="414" customFormat="1" ht="24.75" hidden="1" customHeight="1">
      <c r="A33" s="2"/>
      <c r="B33" s="1941"/>
      <c r="C33" s="1941"/>
      <c r="D33" s="1941"/>
      <c r="E33" s="1941"/>
      <c r="F33" s="1941"/>
      <c r="G33" s="1941"/>
      <c r="H33" s="1941"/>
      <c r="I33" s="2"/>
    </row>
    <row r="34" spans="1:9" s="414" customFormat="1" ht="12.75" hidden="1">
      <c r="A34" s="2"/>
      <c r="B34" s="519"/>
      <c r="I34" s="2"/>
    </row>
    <row r="35" spans="1:9" s="414" customFormat="1" ht="24.75" hidden="1" customHeight="1">
      <c r="A35" s="2"/>
      <c r="B35" s="1941"/>
      <c r="C35" s="1941"/>
      <c r="D35" s="1941"/>
      <c r="E35" s="1941"/>
      <c r="F35" s="1941"/>
      <c r="G35" s="1941"/>
      <c r="H35" s="1941"/>
      <c r="I35" s="2"/>
    </row>
    <row r="36" spans="1:9" s="414" customFormat="1" ht="12.75" hidden="1">
      <c r="A36" s="2"/>
      <c r="B36" s="519"/>
      <c r="I36" s="2"/>
    </row>
    <row r="37" spans="1:9" s="414" customFormat="1" ht="12.75" hidden="1">
      <c r="A37" s="2"/>
      <c r="B37" s="518"/>
      <c r="I37" s="2"/>
    </row>
    <row r="38" spans="1:9" s="414" customFormat="1" ht="12.75" hidden="1">
      <c r="A38" s="2"/>
      <c r="B38" s="1952"/>
      <c r="C38" s="1952"/>
      <c r="D38" s="1952"/>
      <c r="E38" s="1952"/>
      <c r="F38" s="1952"/>
      <c r="G38" s="1952"/>
      <c r="H38" s="1952"/>
      <c r="I38" s="2"/>
    </row>
    <row r="39" spans="1:9" s="414" customFormat="1" ht="27" hidden="1" customHeight="1">
      <c r="A39" s="2"/>
      <c r="B39" s="1951"/>
      <c r="C39" s="1951"/>
      <c r="D39" s="1951"/>
      <c r="E39" s="1951"/>
      <c r="F39" s="1951"/>
      <c r="G39" s="1951"/>
      <c r="H39" s="1951"/>
      <c r="I39" s="2"/>
    </row>
    <row r="40" spans="1:9" s="414" customFormat="1" ht="42.75" hidden="1" customHeight="1">
      <c r="A40" s="2"/>
      <c r="B40" s="1953"/>
      <c r="C40" s="1953"/>
      <c r="D40" s="1953"/>
      <c r="E40" s="1953"/>
      <c r="F40" s="1953"/>
      <c r="G40" s="1953"/>
      <c r="H40" s="1953"/>
      <c r="I40" s="2"/>
    </row>
    <row r="41" spans="1:9" s="414" customFormat="1" ht="76.5" hidden="1" customHeight="1">
      <c r="A41" s="2"/>
      <c r="B41" s="1951"/>
      <c r="C41" s="1951"/>
      <c r="D41" s="1951"/>
      <c r="E41" s="1951"/>
      <c r="F41" s="1951"/>
      <c r="G41" s="1951"/>
      <c r="H41" s="1951"/>
      <c r="I41" s="2"/>
    </row>
    <row r="42" spans="1:9" s="414" customFormat="1" ht="12.75" hidden="1">
      <c r="A42" s="2"/>
      <c r="I42" s="2"/>
    </row>
    <row r="43" spans="1:9" s="414" customFormat="1" ht="12.75" hidden="1">
      <c r="A43" s="2"/>
      <c r="B43" s="517"/>
      <c r="C43" s="516"/>
      <c r="I43" s="2"/>
    </row>
    <row r="44" spans="1:9" s="414" customFormat="1" ht="12.75" hidden="1">
      <c r="A44" s="2"/>
      <c r="I44" s="2"/>
    </row>
    <row r="45" spans="1:9" s="414" customFormat="1" ht="12.75" hidden="1">
      <c r="A45" s="2"/>
      <c r="I45" s="2"/>
    </row>
    <row r="46" spans="1:9" s="414" customFormat="1" ht="12.75" hidden="1">
      <c r="A46" s="2"/>
      <c r="I46" s="2"/>
    </row>
    <row r="47" spans="1:9" s="414" customFormat="1" ht="12.75" hidden="1">
      <c r="A47" s="2"/>
      <c r="I47" s="2"/>
    </row>
    <row r="48" spans="1:9" s="414" customFormat="1" ht="12.75" hidden="1">
      <c r="A48" s="2"/>
      <c r="I48" s="2"/>
    </row>
    <row r="49" spans="1:9" s="414" customFormat="1" ht="12.75" hidden="1">
      <c r="A49" s="2"/>
      <c r="I49" s="2"/>
    </row>
    <row r="50" spans="1:9" s="414" customFormat="1" ht="12.75" hidden="1">
      <c r="A50" s="2"/>
      <c r="I50" s="2"/>
    </row>
    <row r="51" spans="1:9" s="414" customFormat="1" ht="12.75" hidden="1">
      <c r="A51" s="2"/>
      <c r="I51" s="2"/>
    </row>
    <row r="52" spans="1:9" s="414" customFormat="1" ht="12.75" hidden="1">
      <c r="A52" s="2"/>
      <c r="I52" s="2"/>
    </row>
    <row r="53" spans="1:9" s="414" customFormat="1" ht="12.75" hidden="1">
      <c r="A53" s="2"/>
      <c r="I53" s="2"/>
    </row>
    <row r="54" spans="1:9" s="414" customFormat="1" ht="12.75" hidden="1">
      <c r="A54" s="2"/>
      <c r="I54" s="2"/>
    </row>
    <row r="55" spans="1:9" s="414" customFormat="1" ht="12.75" hidden="1">
      <c r="A55" s="2"/>
      <c r="I55" s="2"/>
    </row>
    <row r="56" spans="1:9" s="414" customFormat="1" ht="12.75" hidden="1">
      <c r="A56" s="2"/>
      <c r="I56" s="2"/>
    </row>
    <row r="57" spans="1:9" s="414" customFormat="1" ht="12.75" hidden="1">
      <c r="A57" s="2"/>
      <c r="I57" s="2"/>
    </row>
    <row r="58" spans="1:9" s="414" customFormat="1" ht="12.75" hidden="1">
      <c r="A58" s="2"/>
      <c r="I58" s="2"/>
    </row>
    <row r="59" spans="1:9" s="414" customFormat="1" ht="12.75" hidden="1">
      <c r="A59" s="2"/>
      <c r="I59" s="2"/>
    </row>
    <row r="60" spans="1:9" s="414" customFormat="1" ht="12.75" hidden="1">
      <c r="A60" s="2"/>
      <c r="I60" s="2"/>
    </row>
    <row r="61" spans="1:9" s="414" customFormat="1" ht="12.75" hidden="1">
      <c r="A61" s="2"/>
      <c r="I61" s="2"/>
    </row>
    <row r="62" spans="1:9" s="414" customFormat="1" ht="12.75" hidden="1">
      <c r="A62" s="2"/>
      <c r="I62" s="2"/>
    </row>
    <row r="63" spans="1:9" s="414" customFormat="1" ht="12.75" hidden="1">
      <c r="A63" s="2"/>
      <c r="I63" s="2"/>
    </row>
    <row r="64" spans="1:9" s="414" customFormat="1" ht="12.75" hidden="1">
      <c r="A64" s="2"/>
      <c r="I64" s="2"/>
    </row>
    <row r="65" spans="1:9" s="414" customFormat="1" ht="12.75" hidden="1">
      <c r="A65" s="2"/>
      <c r="I65" s="2"/>
    </row>
    <row r="66" spans="1:9" s="414" customFormat="1" ht="12.75" hidden="1">
      <c r="A66" s="2"/>
      <c r="I66" s="2"/>
    </row>
    <row r="67" spans="1:9" s="414" customFormat="1" ht="12.75" hidden="1">
      <c r="A67" s="2"/>
      <c r="I67" s="2"/>
    </row>
    <row r="68" spans="1:9" s="414" customFormat="1" ht="12.75" hidden="1">
      <c r="A68" s="2"/>
      <c r="I68" s="2"/>
    </row>
    <row r="69" spans="1:9" s="414" customFormat="1" ht="12.75" hidden="1">
      <c r="A69" s="2"/>
      <c r="I69" s="2"/>
    </row>
    <row r="70" spans="1:9" s="414" customFormat="1" ht="12.75" hidden="1">
      <c r="A70" s="2"/>
      <c r="I70" s="2"/>
    </row>
    <row r="71" spans="1:9" s="414" customFormat="1" ht="12.75" hidden="1">
      <c r="A71" s="2"/>
      <c r="I71" s="2"/>
    </row>
    <row r="72" spans="1:9" s="414" customFormat="1" ht="12.75" hidden="1">
      <c r="A72" s="2"/>
      <c r="I72" s="2"/>
    </row>
    <row r="73" spans="1:9" s="414" customFormat="1" ht="12.75" hidden="1">
      <c r="A73" s="2"/>
      <c r="I73" s="2"/>
    </row>
    <row r="74" spans="1:9" s="414" customFormat="1" ht="12.75" hidden="1">
      <c r="A74" s="2"/>
      <c r="I74" s="2"/>
    </row>
    <row r="75" spans="1:9" s="414" customFormat="1" ht="12.75" hidden="1">
      <c r="A75" s="2"/>
      <c r="I75" s="2"/>
    </row>
    <row r="76" spans="1:9" s="414" customFormat="1" ht="12.75" hidden="1">
      <c r="A76" s="2"/>
      <c r="I76" s="2"/>
    </row>
    <row r="77" spans="1:9" s="414" customFormat="1" ht="12.75" hidden="1">
      <c r="A77" s="2"/>
      <c r="I77" s="2"/>
    </row>
    <row r="78" spans="1:9" s="414" customFormat="1" ht="12.75" hidden="1">
      <c r="A78" s="2"/>
      <c r="I78" s="2"/>
    </row>
    <row r="79" spans="1:9" s="414" customFormat="1" ht="12.75" hidden="1">
      <c r="A79" s="2"/>
      <c r="I79" s="2"/>
    </row>
    <row r="80" spans="1:9" s="414" customFormat="1" ht="12.75" hidden="1">
      <c r="A80" s="2"/>
      <c r="I80" s="2"/>
    </row>
    <row r="81" spans="1:9" s="414" customFormat="1" ht="12.75" hidden="1">
      <c r="A81" s="2"/>
      <c r="I81" s="2"/>
    </row>
    <row r="82" spans="1:9" s="414" customFormat="1" ht="12.75" hidden="1">
      <c r="A82" s="2"/>
      <c r="I82" s="2"/>
    </row>
    <row r="83" spans="1:9" s="414" customFormat="1" ht="12.75" hidden="1">
      <c r="A83" s="2"/>
      <c r="I83" s="2"/>
    </row>
    <row r="84" spans="1:9" s="414" customFormat="1" ht="12.75" hidden="1">
      <c r="A84" s="2"/>
      <c r="I84" s="2"/>
    </row>
    <row r="85" spans="1:9" s="414" customFormat="1" ht="12.75" hidden="1">
      <c r="A85" s="2"/>
      <c r="I85" s="2"/>
    </row>
    <row r="86" spans="1:9" s="414" customFormat="1" ht="12.75" hidden="1">
      <c r="A86" s="2"/>
      <c r="I86" s="2"/>
    </row>
    <row r="87" spans="1:9" s="414" customFormat="1" ht="12.75" hidden="1">
      <c r="A87" s="2"/>
      <c r="I87" s="2"/>
    </row>
    <row r="88" spans="1:9" s="414" customFormat="1" ht="12.75" hidden="1">
      <c r="A88" s="2"/>
      <c r="I88" s="2"/>
    </row>
    <row r="89" spans="1:9" s="414" customFormat="1" ht="12.75" hidden="1">
      <c r="A89" s="2"/>
      <c r="I89" s="2"/>
    </row>
    <row r="90" spans="1:9" s="414" customFormat="1" ht="12.75" hidden="1">
      <c r="A90" s="2"/>
      <c r="I90" s="2"/>
    </row>
    <row r="91" spans="1:9" s="414" customFormat="1" ht="12.75" hidden="1">
      <c r="A91" s="2"/>
      <c r="I91" s="2"/>
    </row>
    <row r="92" spans="1:9" s="414" customFormat="1" ht="12.75" hidden="1">
      <c r="A92" s="2"/>
      <c r="I92" s="2"/>
    </row>
    <row r="93" spans="1:9" s="414" customFormat="1" ht="12.75" hidden="1">
      <c r="A93" s="2"/>
      <c r="I93" s="2"/>
    </row>
    <row r="94" spans="1:9" s="414" customFormat="1" ht="12.75" hidden="1">
      <c r="A94" s="2"/>
      <c r="I94" s="2"/>
    </row>
    <row r="95" spans="1:9" s="414" customFormat="1" ht="12.75" hidden="1">
      <c r="A95" s="2"/>
      <c r="I95" s="2"/>
    </row>
    <row r="96" spans="1:9" s="414" customFormat="1" ht="12.75" hidden="1">
      <c r="A96" s="2"/>
      <c r="I96" s="2"/>
    </row>
    <row r="97" spans="1:9" s="414" customFormat="1" ht="12.75" hidden="1">
      <c r="A97" s="2"/>
      <c r="I97" s="2"/>
    </row>
    <row r="98" spans="1:9" s="414" customFormat="1" ht="12.75" hidden="1">
      <c r="A98" s="2"/>
      <c r="I98" s="2"/>
    </row>
    <row r="99" spans="1:9" s="414" customFormat="1" ht="12.75" hidden="1">
      <c r="A99" s="2"/>
      <c r="I99" s="2"/>
    </row>
    <row r="100" spans="1:9" s="414" customFormat="1" ht="12.75" hidden="1">
      <c r="A100" s="2"/>
      <c r="I100" s="2"/>
    </row>
    <row r="101" spans="1:9" s="414" customFormat="1" ht="12.75" hidden="1">
      <c r="A101" s="2"/>
      <c r="I101" s="2"/>
    </row>
    <row r="102" spans="1:9" s="414" customFormat="1" ht="12.75" hidden="1">
      <c r="A102" s="2"/>
      <c r="I102" s="2"/>
    </row>
    <row r="103" spans="1:9" s="414" customFormat="1" ht="12.75" hidden="1">
      <c r="A103" s="2"/>
      <c r="I103" s="2"/>
    </row>
    <row r="104" spans="1:9" s="414" customFormat="1" ht="12.75" hidden="1">
      <c r="A104" s="2"/>
      <c r="I104" s="2"/>
    </row>
    <row r="105" spans="1:9" s="414" customFormat="1" ht="12.75" hidden="1">
      <c r="A105" s="2"/>
      <c r="I105" s="2"/>
    </row>
    <row r="106" spans="1:9" s="414" customFormat="1" ht="12.75" hidden="1">
      <c r="A106" s="2"/>
      <c r="I106" s="2"/>
    </row>
    <row r="107" spans="1:9" s="414" customFormat="1" ht="12.75" hidden="1">
      <c r="A107" s="2"/>
      <c r="I107" s="2"/>
    </row>
    <row r="108" spans="1:9" s="414" customFormat="1" ht="12.75" hidden="1">
      <c r="A108" s="2"/>
      <c r="I108" s="2"/>
    </row>
    <row r="109" spans="1:9" s="414" customFormat="1" ht="12.75" hidden="1">
      <c r="A109" s="2"/>
      <c r="I109" s="2"/>
    </row>
    <row r="110" spans="1:9" s="414" customFormat="1" ht="12.75" hidden="1">
      <c r="A110" s="2"/>
      <c r="I110" s="2"/>
    </row>
    <row r="111" spans="1:9" s="414" customFormat="1" ht="12.75" hidden="1">
      <c r="A111" s="2"/>
      <c r="I111" s="2"/>
    </row>
    <row r="112" spans="1:9" s="414" customFormat="1" ht="12.75" hidden="1">
      <c r="A112" s="2"/>
      <c r="I112" s="2"/>
    </row>
    <row r="113" spans="1:9" s="414" customFormat="1" ht="12.75" hidden="1">
      <c r="A113" s="2"/>
      <c r="I113" s="2"/>
    </row>
  </sheetData>
  <mergeCells count="19">
    <mergeCell ref="B41:H41"/>
    <mergeCell ref="B35:H35"/>
    <mergeCell ref="B33:H33"/>
    <mergeCell ref="B38:H38"/>
    <mergeCell ref="B39:H39"/>
    <mergeCell ref="B40:H40"/>
    <mergeCell ref="E5:E6"/>
    <mergeCell ref="D4:D6"/>
    <mergeCell ref="B31:H31"/>
    <mergeCell ref="E4:H4"/>
    <mergeCell ref="F5:F6"/>
    <mergeCell ref="G5:G6"/>
    <mergeCell ref="H5:H6"/>
    <mergeCell ref="B20:H20"/>
    <mergeCell ref="B21:H21"/>
    <mergeCell ref="B22:H22"/>
    <mergeCell ref="B23:H23"/>
    <mergeCell ref="B25:H25"/>
    <mergeCell ref="B24:H24"/>
  </mergeCells>
  <hyperlinks>
    <hyperlink ref="B1" location="ToC!A1" display="Back to Table of Contents" xr:uid="{06734DC6-4D2F-47DD-9CA9-A3397D36025E}"/>
  </hyperlinks>
  <pageMargins left="0.5" right="0.5" top="0.5" bottom="0.5" header="0.25" footer="0.3"/>
  <pageSetup scale="90" orientation="landscape" r:id="rId1"/>
  <headerFooter>
    <oddFooter>&amp;L&amp;G&amp;CSupplementary Regulatory Capital Disclosure&amp;R 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6EC38-3D2C-4F5A-BF3F-178173F040B2}">
  <sheetPr codeName="Sheet11">
    <tabColor theme="5"/>
  </sheetPr>
  <dimension ref="A1:R116"/>
  <sheetViews>
    <sheetView topLeftCell="A7" zoomScaleNormal="100" workbookViewId="0"/>
  </sheetViews>
  <sheetFormatPr defaultColWidth="0" defaultRowHeight="15" zeroHeight="1"/>
  <cols>
    <col min="1" max="1" width="2.42578125" style="1" customWidth="1"/>
    <col min="2" max="2" width="5.5703125" style="1" customWidth="1"/>
    <col min="3" max="3" width="80.5703125" style="1" customWidth="1"/>
    <col min="4" max="6" width="18.42578125" style="1" customWidth="1"/>
    <col min="7" max="7" width="16.42578125" style="1" customWidth="1"/>
    <col min="8" max="8" width="44.42578125" style="1" customWidth="1"/>
    <col min="9" max="9" width="2" style="1" customWidth="1"/>
    <col min="10" max="16384" width="8.5703125" style="1" hidden="1"/>
  </cols>
  <sheetData>
    <row r="1" spans="2:9" ht="12" customHeight="1">
      <c r="B1" s="141" t="s">
        <v>126</v>
      </c>
    </row>
    <row r="2" spans="2:9" s="49" customFormat="1" ht="20.100000000000001" customHeight="1">
      <c r="B2" s="638" t="s">
        <v>615</v>
      </c>
      <c r="C2" s="637"/>
      <c r="D2" s="637"/>
      <c r="E2" s="637"/>
      <c r="F2" s="637"/>
      <c r="G2" s="637"/>
      <c r="H2" s="636"/>
    </row>
    <row r="3" spans="2:9">
      <c r="B3" s="1954" t="s">
        <v>162</v>
      </c>
      <c r="C3" s="1955"/>
      <c r="D3" s="635" t="s">
        <v>235</v>
      </c>
      <c r="E3" s="635" t="s">
        <v>614</v>
      </c>
      <c r="F3" s="635" t="s">
        <v>613</v>
      </c>
      <c r="G3" s="635" t="s">
        <v>612</v>
      </c>
      <c r="H3" s="634" t="s">
        <v>422</v>
      </c>
    </row>
    <row r="4" spans="2:9" ht="62.25" customHeight="1">
      <c r="B4" s="1956"/>
      <c r="C4" s="1957"/>
      <c r="D4" s="633" t="str">
        <f>CurrQtr</f>
        <v>Q3 2022</v>
      </c>
      <c r="E4" s="632" t="str">
        <f>LastQtr</f>
        <v>Q2 2022</v>
      </c>
      <c r="F4" s="631" t="str">
        <f>Last2Qtr</f>
        <v>Q1 2022</v>
      </c>
      <c r="G4" s="630" t="str">
        <f>Last3Qtr</f>
        <v>Q4 2021</v>
      </c>
      <c r="H4" s="459" t="s">
        <v>611</v>
      </c>
    </row>
    <row r="5" spans="2:9">
      <c r="B5" s="1958" t="s">
        <v>610</v>
      </c>
      <c r="C5" s="1959"/>
      <c r="D5" s="629"/>
      <c r="E5" s="628"/>
      <c r="F5" s="627"/>
      <c r="G5" s="626"/>
      <c r="H5" s="625"/>
    </row>
    <row r="6" spans="2:9" ht="25.5">
      <c r="B6" s="573">
        <v>1</v>
      </c>
      <c r="C6" s="587" t="s">
        <v>609</v>
      </c>
      <c r="D6" s="577">
        <v>18576</v>
      </c>
      <c r="E6" s="576">
        <v>18658</v>
      </c>
      <c r="F6" s="575">
        <v>18504</v>
      </c>
      <c r="G6" s="574">
        <v>18585</v>
      </c>
      <c r="H6" s="605" t="s">
        <v>1450</v>
      </c>
    </row>
    <row r="7" spans="2:9">
      <c r="B7" s="573">
        <v>2</v>
      </c>
      <c r="C7" s="587" t="s">
        <v>608</v>
      </c>
      <c r="D7" s="577">
        <v>53151</v>
      </c>
      <c r="E7" s="576">
        <v>52209</v>
      </c>
      <c r="F7" s="575">
        <v>51848</v>
      </c>
      <c r="G7" s="574">
        <v>51354</v>
      </c>
      <c r="H7" s="1771" t="s">
        <v>1451</v>
      </c>
    </row>
    <row r="8" spans="2:9">
      <c r="B8" s="573">
        <v>3</v>
      </c>
      <c r="C8" s="587" t="s">
        <v>607</v>
      </c>
      <c r="D8" s="577">
        <v>-6684</v>
      </c>
      <c r="E8" s="576">
        <v>-6034</v>
      </c>
      <c r="F8" s="575">
        <v>-4324</v>
      </c>
      <c r="G8" s="574">
        <v>-5333</v>
      </c>
      <c r="H8" s="1771" t="s">
        <v>1452</v>
      </c>
      <c r="I8" s="624"/>
    </row>
    <row r="9" spans="2:9" ht="19.350000000000001" customHeight="1">
      <c r="B9" s="607">
        <v>4</v>
      </c>
      <c r="C9" s="572" t="s">
        <v>606</v>
      </c>
      <c r="D9" s="577">
        <v>0</v>
      </c>
      <c r="E9" s="576">
        <v>0</v>
      </c>
      <c r="F9" s="575">
        <v>0</v>
      </c>
      <c r="G9" s="574">
        <v>0</v>
      </c>
      <c r="H9" s="605"/>
    </row>
    <row r="10" spans="2:9" ht="26.25" customHeight="1">
      <c r="B10" s="573">
        <v>5</v>
      </c>
      <c r="C10" s="587" t="s">
        <v>605</v>
      </c>
      <c r="D10" s="623">
        <v>693</v>
      </c>
      <c r="E10" s="622">
        <v>760</v>
      </c>
      <c r="F10" s="621">
        <v>1327</v>
      </c>
      <c r="G10" s="620">
        <v>1322</v>
      </c>
      <c r="H10" s="605" t="s">
        <v>1453</v>
      </c>
    </row>
    <row r="11" spans="2:9">
      <c r="B11" s="573">
        <v>6</v>
      </c>
      <c r="C11" s="597" t="s">
        <v>604</v>
      </c>
      <c r="D11" s="623">
        <v>65736</v>
      </c>
      <c r="E11" s="622">
        <v>65593</v>
      </c>
      <c r="F11" s="621">
        <v>67355</v>
      </c>
      <c r="G11" s="620">
        <v>65928</v>
      </c>
      <c r="H11" s="611"/>
    </row>
    <row r="12" spans="2:9">
      <c r="B12" s="1960" t="s">
        <v>603</v>
      </c>
      <c r="C12" s="1961"/>
      <c r="D12" s="588"/>
      <c r="E12" s="583"/>
      <c r="F12" s="582"/>
      <c r="G12" s="581"/>
      <c r="H12" s="580"/>
    </row>
    <row r="13" spans="2:9">
      <c r="B13" s="573">
        <v>7</v>
      </c>
      <c r="C13" s="587" t="s">
        <v>602</v>
      </c>
      <c r="D13" s="577">
        <v>0</v>
      </c>
      <c r="E13" s="576">
        <v>0</v>
      </c>
      <c r="F13" s="575">
        <v>0</v>
      </c>
      <c r="G13" s="574">
        <v>0</v>
      </c>
      <c r="H13" s="605"/>
    </row>
    <row r="14" spans="2:9">
      <c r="B14" s="573">
        <v>8</v>
      </c>
      <c r="C14" s="587" t="s">
        <v>601</v>
      </c>
      <c r="D14" s="577">
        <v>-9081</v>
      </c>
      <c r="E14" s="576">
        <v>-9232</v>
      </c>
      <c r="F14" s="575">
        <v>-9294</v>
      </c>
      <c r="G14" s="574">
        <v>-9175</v>
      </c>
      <c r="H14" s="605" t="s">
        <v>467</v>
      </c>
    </row>
    <row r="15" spans="2:9">
      <c r="B15" s="573">
        <v>9</v>
      </c>
      <c r="C15" s="587" t="s">
        <v>600</v>
      </c>
      <c r="D15" s="577">
        <v>-6081</v>
      </c>
      <c r="E15" s="576">
        <v>-6108</v>
      </c>
      <c r="F15" s="575">
        <v>-6028</v>
      </c>
      <c r="G15" s="574">
        <v>-5981</v>
      </c>
      <c r="H15" s="605" t="s">
        <v>1454</v>
      </c>
    </row>
    <row r="16" spans="2:9" ht="27" customHeight="1">
      <c r="B16" s="573">
        <v>10</v>
      </c>
      <c r="C16" s="587" t="s">
        <v>599</v>
      </c>
      <c r="D16" s="577">
        <v>-70</v>
      </c>
      <c r="E16" s="576">
        <v>-77</v>
      </c>
      <c r="F16" s="575">
        <v>-184</v>
      </c>
      <c r="G16" s="574">
        <v>-174</v>
      </c>
      <c r="H16" s="605" t="s">
        <v>898</v>
      </c>
    </row>
    <row r="17" spans="2:8">
      <c r="B17" s="573">
        <v>11</v>
      </c>
      <c r="C17" s="587" t="s">
        <v>598</v>
      </c>
      <c r="D17" s="577">
        <v>2853</v>
      </c>
      <c r="E17" s="576">
        <v>2804</v>
      </c>
      <c r="F17" s="575">
        <v>454</v>
      </c>
      <c r="G17" s="574">
        <v>214</v>
      </c>
      <c r="H17" s="605" t="s">
        <v>1455</v>
      </c>
    </row>
    <row r="18" spans="2:8">
      <c r="B18" s="573">
        <v>12</v>
      </c>
      <c r="C18" s="587" t="s">
        <v>597</v>
      </c>
      <c r="D18" s="577">
        <v>0</v>
      </c>
      <c r="E18" s="576">
        <v>0</v>
      </c>
      <c r="F18" s="575">
        <v>0</v>
      </c>
      <c r="G18" s="574">
        <v>0</v>
      </c>
      <c r="H18" s="605" t="s">
        <v>1456</v>
      </c>
    </row>
    <row r="19" spans="2:8">
      <c r="B19" s="573">
        <v>13</v>
      </c>
      <c r="C19" s="587" t="s">
        <v>596</v>
      </c>
      <c r="D19" s="577">
        <v>0</v>
      </c>
      <c r="E19" s="576">
        <v>0</v>
      </c>
      <c r="F19" s="575">
        <v>0</v>
      </c>
      <c r="G19" s="574">
        <v>0</v>
      </c>
      <c r="H19" s="605"/>
    </row>
    <row r="20" spans="2:8">
      <c r="B20" s="573">
        <v>14</v>
      </c>
      <c r="C20" s="587" t="s">
        <v>595</v>
      </c>
      <c r="D20" s="577">
        <v>-906</v>
      </c>
      <c r="E20" s="576">
        <v>-458</v>
      </c>
      <c r="F20" s="575">
        <v>188</v>
      </c>
      <c r="G20" s="574">
        <v>381</v>
      </c>
      <c r="H20" s="605" t="s">
        <v>1170</v>
      </c>
    </row>
    <row r="21" spans="2:8">
      <c r="B21" s="573">
        <v>15</v>
      </c>
      <c r="C21" s="587" t="s">
        <v>594</v>
      </c>
      <c r="D21" s="577">
        <v>-840</v>
      </c>
      <c r="E21" s="576">
        <v>-1012</v>
      </c>
      <c r="F21" s="575">
        <v>-391</v>
      </c>
      <c r="G21" s="574">
        <v>-316</v>
      </c>
      <c r="H21" s="605" t="s">
        <v>1457</v>
      </c>
    </row>
    <row r="22" spans="2:8" ht="24.75" customHeight="1">
      <c r="B22" s="573">
        <v>16</v>
      </c>
      <c r="C22" s="587" t="s">
        <v>593</v>
      </c>
      <c r="D22" s="577">
        <v>-17</v>
      </c>
      <c r="E22" s="576">
        <v>-14</v>
      </c>
      <c r="F22" s="575">
        <v>-34</v>
      </c>
      <c r="G22" s="574">
        <v>-99</v>
      </c>
      <c r="H22" s="605" t="s">
        <v>235</v>
      </c>
    </row>
    <row r="23" spans="2:8">
      <c r="B23" s="573">
        <v>17</v>
      </c>
      <c r="C23" s="587" t="s">
        <v>592</v>
      </c>
      <c r="D23" s="577">
        <v>0</v>
      </c>
      <c r="E23" s="576">
        <v>0</v>
      </c>
      <c r="F23" s="575">
        <v>0</v>
      </c>
      <c r="G23" s="574">
        <v>0</v>
      </c>
      <c r="H23" s="605"/>
    </row>
    <row r="24" spans="2:8" ht="25.5">
      <c r="B24" s="573">
        <v>18</v>
      </c>
      <c r="C24" s="587" t="s">
        <v>568</v>
      </c>
      <c r="D24" s="577">
        <v>0</v>
      </c>
      <c r="E24" s="576">
        <v>0</v>
      </c>
      <c r="F24" s="575">
        <v>0</v>
      </c>
      <c r="G24" s="574">
        <v>0</v>
      </c>
      <c r="H24" s="605"/>
    </row>
    <row r="25" spans="2:8" ht="38.1" customHeight="1">
      <c r="B25" s="573">
        <v>19</v>
      </c>
      <c r="C25" s="587" t="s">
        <v>591</v>
      </c>
      <c r="D25" s="577">
        <v>0</v>
      </c>
      <c r="E25" s="576">
        <v>0</v>
      </c>
      <c r="F25" s="575">
        <v>0</v>
      </c>
      <c r="G25" s="574">
        <v>0</v>
      </c>
      <c r="H25" s="605" t="s">
        <v>469</v>
      </c>
    </row>
    <row r="26" spans="2:8">
      <c r="B26" s="573">
        <v>20</v>
      </c>
      <c r="C26" s="587" t="s">
        <v>590</v>
      </c>
      <c r="D26" s="577">
        <v>0</v>
      </c>
      <c r="E26" s="576">
        <v>0</v>
      </c>
      <c r="F26" s="575">
        <v>0</v>
      </c>
      <c r="G26" s="574">
        <v>0</v>
      </c>
      <c r="H26" s="605"/>
    </row>
    <row r="27" spans="2:8" ht="25.5">
      <c r="B27" s="573">
        <v>21</v>
      </c>
      <c r="C27" s="587" t="s">
        <v>589</v>
      </c>
      <c r="D27" s="577">
        <v>0</v>
      </c>
      <c r="E27" s="576">
        <v>0</v>
      </c>
      <c r="F27" s="575">
        <v>0</v>
      </c>
      <c r="G27" s="574">
        <v>0</v>
      </c>
      <c r="H27" s="605"/>
    </row>
    <row r="28" spans="2:8">
      <c r="B28" s="573">
        <v>22</v>
      </c>
      <c r="C28" s="587" t="s">
        <v>588</v>
      </c>
      <c r="D28" s="577">
        <v>0</v>
      </c>
      <c r="E28" s="576">
        <v>0</v>
      </c>
      <c r="F28" s="575">
        <v>0</v>
      </c>
      <c r="G28" s="574">
        <v>0</v>
      </c>
      <c r="H28" s="605"/>
    </row>
    <row r="29" spans="2:8">
      <c r="B29" s="573">
        <v>23</v>
      </c>
      <c r="C29" s="610" t="s">
        <v>587</v>
      </c>
      <c r="D29" s="577">
        <v>0</v>
      </c>
      <c r="E29" s="576">
        <v>0</v>
      </c>
      <c r="F29" s="575">
        <v>0</v>
      </c>
      <c r="G29" s="574">
        <v>0</v>
      </c>
      <c r="H29" s="605" t="s">
        <v>468</v>
      </c>
    </row>
    <row r="30" spans="2:8">
      <c r="B30" s="573">
        <v>24</v>
      </c>
      <c r="C30" s="610" t="s">
        <v>586</v>
      </c>
      <c r="D30" s="577">
        <v>0</v>
      </c>
      <c r="E30" s="576">
        <v>0</v>
      </c>
      <c r="F30" s="575">
        <v>0</v>
      </c>
      <c r="G30" s="574">
        <v>0</v>
      </c>
      <c r="H30" s="605"/>
    </row>
    <row r="31" spans="2:8">
      <c r="B31" s="573">
        <v>25</v>
      </c>
      <c r="C31" s="610" t="s">
        <v>585</v>
      </c>
      <c r="D31" s="577">
        <v>0</v>
      </c>
      <c r="E31" s="576">
        <v>0</v>
      </c>
      <c r="F31" s="575">
        <v>0</v>
      </c>
      <c r="G31" s="574">
        <v>0</v>
      </c>
      <c r="H31" s="605" t="s">
        <v>859</v>
      </c>
    </row>
    <row r="32" spans="2:8">
      <c r="B32" s="573">
        <v>26</v>
      </c>
      <c r="C32" s="619" t="s">
        <v>584</v>
      </c>
      <c r="D32" s="350">
        <v>45</v>
      </c>
      <c r="E32" s="576">
        <v>51</v>
      </c>
      <c r="F32" s="575">
        <v>84</v>
      </c>
      <c r="G32" s="574">
        <v>232</v>
      </c>
      <c r="H32" s="618" t="s">
        <v>1458</v>
      </c>
    </row>
    <row r="33" spans="2:8" ht="25.5">
      <c r="B33" s="573">
        <v>27</v>
      </c>
      <c r="C33" s="619" t="s">
        <v>583</v>
      </c>
      <c r="D33" s="350">
        <v>0</v>
      </c>
      <c r="E33" s="576">
        <v>0</v>
      </c>
      <c r="F33" s="575">
        <v>0</v>
      </c>
      <c r="G33" s="574">
        <v>0</v>
      </c>
      <c r="H33" s="618"/>
    </row>
    <row r="34" spans="2:8">
      <c r="B34" s="573">
        <v>28</v>
      </c>
      <c r="C34" s="602" t="s">
        <v>582</v>
      </c>
      <c r="D34" s="350">
        <v>-14097</v>
      </c>
      <c r="E34" s="576">
        <v>-14046</v>
      </c>
      <c r="F34" s="575">
        <v>-15205</v>
      </c>
      <c r="G34" s="574">
        <v>-14918</v>
      </c>
      <c r="H34" s="617"/>
    </row>
    <row r="35" spans="2:8">
      <c r="B35" s="573">
        <v>29</v>
      </c>
      <c r="C35" s="602" t="s">
        <v>581</v>
      </c>
      <c r="D35" s="350">
        <v>51639</v>
      </c>
      <c r="E35" s="576">
        <v>51547</v>
      </c>
      <c r="F35" s="575">
        <v>52150</v>
      </c>
      <c r="G35" s="574">
        <v>51010</v>
      </c>
      <c r="H35" s="617"/>
    </row>
    <row r="36" spans="2:8">
      <c r="B36" s="573" t="s">
        <v>580</v>
      </c>
      <c r="C36" s="602" t="s">
        <v>579</v>
      </c>
      <c r="D36" s="350">
        <v>51591</v>
      </c>
      <c r="E36" s="576">
        <v>51493</v>
      </c>
      <c r="F36" s="575">
        <v>52062</v>
      </c>
      <c r="G36" s="574">
        <v>50775</v>
      </c>
      <c r="H36" s="617"/>
    </row>
    <row r="37" spans="2:8">
      <c r="B37" s="1960" t="s">
        <v>578</v>
      </c>
      <c r="C37" s="1961"/>
      <c r="D37" s="616"/>
      <c r="E37" s="615"/>
      <c r="F37" s="614"/>
      <c r="G37" s="613"/>
      <c r="H37" s="612"/>
    </row>
    <row r="38" spans="2:8">
      <c r="B38" s="573">
        <v>30</v>
      </c>
      <c r="C38" s="587" t="s">
        <v>577</v>
      </c>
      <c r="D38" s="577">
        <v>7052</v>
      </c>
      <c r="E38" s="576">
        <v>5552</v>
      </c>
      <c r="F38" s="575">
        <v>5552</v>
      </c>
      <c r="G38" s="574">
        <v>6052</v>
      </c>
      <c r="H38" s="611" t="s">
        <v>1459</v>
      </c>
    </row>
    <row r="39" spans="2:8">
      <c r="B39" s="573">
        <v>31</v>
      </c>
      <c r="C39" s="610" t="s">
        <v>576</v>
      </c>
      <c r="D39" s="577">
        <v>7052</v>
      </c>
      <c r="E39" s="576">
        <v>5552</v>
      </c>
      <c r="F39" s="575">
        <v>5552</v>
      </c>
      <c r="G39" s="574">
        <v>6052</v>
      </c>
      <c r="H39" s="605"/>
    </row>
    <row r="40" spans="2:8">
      <c r="B40" s="573">
        <v>32</v>
      </c>
      <c r="C40" s="610" t="s">
        <v>575</v>
      </c>
      <c r="D40" s="577">
        <v>0</v>
      </c>
      <c r="E40" s="576">
        <v>0</v>
      </c>
      <c r="F40" s="575">
        <v>0</v>
      </c>
      <c r="G40" s="574">
        <v>0</v>
      </c>
      <c r="H40" s="605"/>
    </row>
    <row r="41" spans="2:8">
      <c r="B41" s="573">
        <v>33</v>
      </c>
      <c r="C41" s="572" t="s">
        <v>574</v>
      </c>
      <c r="D41" s="577">
        <v>0</v>
      </c>
      <c r="E41" s="576">
        <v>0</v>
      </c>
      <c r="F41" s="575">
        <v>0</v>
      </c>
      <c r="G41" s="574">
        <v>653</v>
      </c>
      <c r="H41" s="605" t="s">
        <v>1460</v>
      </c>
    </row>
    <row r="42" spans="2:8" ht="25.5">
      <c r="B42" s="607">
        <v>34</v>
      </c>
      <c r="C42" s="587" t="s">
        <v>573</v>
      </c>
      <c r="D42" s="577">
        <v>110</v>
      </c>
      <c r="E42" s="576">
        <v>102</v>
      </c>
      <c r="F42" s="575">
        <v>209</v>
      </c>
      <c r="G42" s="574">
        <v>200</v>
      </c>
      <c r="H42" s="605" t="s">
        <v>1461</v>
      </c>
    </row>
    <row r="43" spans="2:8">
      <c r="B43" s="607">
        <v>35</v>
      </c>
      <c r="C43" s="606" t="s">
        <v>553</v>
      </c>
      <c r="D43" s="577">
        <v>0</v>
      </c>
      <c r="E43" s="576">
        <v>0</v>
      </c>
      <c r="F43" s="575">
        <v>0</v>
      </c>
      <c r="G43" s="574">
        <v>0</v>
      </c>
      <c r="H43" s="605"/>
    </row>
    <row r="44" spans="2:8">
      <c r="B44" s="573">
        <v>36</v>
      </c>
      <c r="C44" s="587" t="s">
        <v>572</v>
      </c>
      <c r="D44" s="577">
        <v>7162</v>
      </c>
      <c r="E44" s="576">
        <v>5654</v>
      </c>
      <c r="F44" s="575">
        <v>5761</v>
      </c>
      <c r="G44" s="574">
        <v>6905</v>
      </c>
      <c r="H44" s="604"/>
    </row>
    <row r="45" spans="2:8" ht="15" customHeight="1">
      <c r="B45" s="1960" t="s">
        <v>571</v>
      </c>
      <c r="C45" s="1961"/>
      <c r="D45" s="588"/>
      <c r="E45" s="583"/>
      <c r="F45" s="582"/>
      <c r="G45" s="581"/>
      <c r="H45" s="580"/>
    </row>
    <row r="46" spans="2:8">
      <c r="B46" s="573">
        <v>37</v>
      </c>
      <c r="C46" s="587" t="s">
        <v>570</v>
      </c>
      <c r="D46" s="577">
        <v>0</v>
      </c>
      <c r="E46" s="576">
        <v>0</v>
      </c>
      <c r="F46" s="575">
        <v>0</v>
      </c>
      <c r="G46" s="574">
        <v>0</v>
      </c>
      <c r="H46" s="605"/>
    </row>
    <row r="47" spans="2:8">
      <c r="B47" s="573">
        <v>38</v>
      </c>
      <c r="C47" s="587" t="s">
        <v>569</v>
      </c>
      <c r="D47" s="577">
        <v>0</v>
      </c>
      <c r="E47" s="576">
        <v>0</v>
      </c>
      <c r="F47" s="575">
        <v>0</v>
      </c>
      <c r="G47" s="574">
        <v>0</v>
      </c>
      <c r="H47" s="605"/>
    </row>
    <row r="48" spans="2:8" ht="25.5">
      <c r="B48" s="573">
        <v>39</v>
      </c>
      <c r="C48" s="587" t="s">
        <v>568</v>
      </c>
      <c r="D48" s="577">
        <v>0</v>
      </c>
      <c r="E48" s="576">
        <v>0</v>
      </c>
      <c r="F48" s="575">
        <v>0</v>
      </c>
      <c r="G48" s="574">
        <v>0</v>
      </c>
      <c r="H48" s="605"/>
    </row>
    <row r="49" spans="2:8" ht="25.5">
      <c r="B49" s="573">
        <v>40</v>
      </c>
      <c r="C49" s="587" t="s">
        <v>567</v>
      </c>
      <c r="D49" s="577">
        <v>0</v>
      </c>
      <c r="E49" s="576">
        <v>0</v>
      </c>
      <c r="F49" s="575">
        <v>0</v>
      </c>
      <c r="G49" s="574">
        <v>0</v>
      </c>
      <c r="H49" s="605" t="s">
        <v>422</v>
      </c>
    </row>
    <row r="50" spans="2:8">
      <c r="B50" s="573">
        <v>41</v>
      </c>
      <c r="C50" s="587" t="s">
        <v>566</v>
      </c>
      <c r="D50" s="577">
        <v>0</v>
      </c>
      <c r="E50" s="576">
        <v>0</v>
      </c>
      <c r="F50" s="575">
        <v>0</v>
      </c>
      <c r="G50" s="574">
        <v>0</v>
      </c>
      <c r="H50" s="605"/>
    </row>
    <row r="51" spans="2:8">
      <c r="B51" s="609" t="s">
        <v>565</v>
      </c>
      <c r="C51" s="608" t="s">
        <v>564</v>
      </c>
      <c r="D51" s="577">
        <v>0</v>
      </c>
      <c r="E51" s="576">
        <v>0</v>
      </c>
      <c r="F51" s="575">
        <v>0</v>
      </c>
      <c r="G51" s="574">
        <v>0</v>
      </c>
      <c r="H51" s="605"/>
    </row>
    <row r="52" spans="2:8" ht="16.350000000000001" customHeight="1">
      <c r="B52" s="609">
        <v>42</v>
      </c>
      <c r="C52" s="608" t="s">
        <v>563</v>
      </c>
      <c r="D52" s="577">
        <v>0</v>
      </c>
      <c r="E52" s="576">
        <v>0</v>
      </c>
      <c r="F52" s="575">
        <v>0</v>
      </c>
      <c r="G52" s="574">
        <v>0</v>
      </c>
      <c r="H52" s="605"/>
    </row>
    <row r="53" spans="2:8">
      <c r="B53" s="573">
        <v>43</v>
      </c>
      <c r="C53" s="597" t="s">
        <v>562</v>
      </c>
      <c r="D53" s="577">
        <v>0</v>
      </c>
      <c r="E53" s="576">
        <v>0</v>
      </c>
      <c r="F53" s="575">
        <v>0</v>
      </c>
      <c r="G53" s="574">
        <v>0</v>
      </c>
      <c r="H53" s="604"/>
    </row>
    <row r="54" spans="2:8">
      <c r="B54" s="573">
        <v>44</v>
      </c>
      <c r="C54" s="597" t="s">
        <v>561</v>
      </c>
      <c r="D54" s="577">
        <v>7162</v>
      </c>
      <c r="E54" s="576">
        <v>5654</v>
      </c>
      <c r="F54" s="575">
        <v>5761</v>
      </c>
      <c r="G54" s="574">
        <v>6905</v>
      </c>
      <c r="H54" s="604"/>
    </row>
    <row r="55" spans="2:8">
      <c r="B55" s="573">
        <v>45</v>
      </c>
      <c r="C55" s="597" t="s">
        <v>560</v>
      </c>
      <c r="D55" s="577">
        <v>58801</v>
      </c>
      <c r="E55" s="576">
        <v>57201</v>
      </c>
      <c r="F55" s="575">
        <v>57911</v>
      </c>
      <c r="G55" s="574">
        <v>57915</v>
      </c>
      <c r="H55" s="604"/>
    </row>
    <row r="56" spans="2:8" ht="24" customHeight="1">
      <c r="B56" s="573" t="s">
        <v>559</v>
      </c>
      <c r="C56" s="602" t="s">
        <v>558</v>
      </c>
      <c r="D56" s="577">
        <v>58753</v>
      </c>
      <c r="E56" s="576">
        <v>57147</v>
      </c>
      <c r="F56" s="575">
        <v>57823</v>
      </c>
      <c r="G56" s="574">
        <v>57680</v>
      </c>
      <c r="H56" s="604"/>
    </row>
    <row r="57" spans="2:8">
      <c r="B57" s="1960" t="s">
        <v>557</v>
      </c>
      <c r="C57" s="1961"/>
      <c r="D57" s="588"/>
      <c r="E57" s="583"/>
      <c r="F57" s="582"/>
      <c r="G57" s="581"/>
      <c r="H57" s="580"/>
    </row>
    <row r="58" spans="2:8">
      <c r="B58" s="573">
        <v>46</v>
      </c>
      <c r="C58" s="587" t="s">
        <v>556</v>
      </c>
      <c r="D58" s="577">
        <v>7424</v>
      </c>
      <c r="E58" s="576">
        <v>7451</v>
      </c>
      <c r="F58" s="575">
        <v>5351</v>
      </c>
      <c r="G58" s="574">
        <v>5675</v>
      </c>
      <c r="H58" s="1963" t="s">
        <v>1173</v>
      </c>
    </row>
    <row r="59" spans="2:8">
      <c r="B59" s="573">
        <v>47</v>
      </c>
      <c r="C59" s="572" t="s">
        <v>555</v>
      </c>
      <c r="D59" s="577">
        <v>0</v>
      </c>
      <c r="E59" s="576">
        <v>0</v>
      </c>
      <c r="F59" s="575">
        <v>0</v>
      </c>
      <c r="G59" s="574">
        <v>248</v>
      </c>
      <c r="H59" s="1963"/>
    </row>
    <row r="60" spans="2:8" ht="25.5">
      <c r="B60" s="573">
        <v>48</v>
      </c>
      <c r="C60" s="587" t="s">
        <v>554</v>
      </c>
      <c r="D60" s="577">
        <v>91</v>
      </c>
      <c r="E60" s="576">
        <v>91</v>
      </c>
      <c r="F60" s="575">
        <v>191</v>
      </c>
      <c r="G60" s="574">
        <v>157</v>
      </c>
      <c r="H60" s="605" t="s">
        <v>1462</v>
      </c>
    </row>
    <row r="61" spans="2:8">
      <c r="B61" s="607">
        <v>49</v>
      </c>
      <c r="C61" s="606" t="s">
        <v>553</v>
      </c>
      <c r="D61" s="577">
        <v>0</v>
      </c>
      <c r="E61" s="576">
        <v>0</v>
      </c>
      <c r="F61" s="575">
        <v>0</v>
      </c>
      <c r="G61" s="574">
        <v>0</v>
      </c>
      <c r="H61" s="605"/>
    </row>
    <row r="62" spans="2:8">
      <c r="B62" s="573">
        <v>50</v>
      </c>
      <c r="C62" s="587" t="s">
        <v>552</v>
      </c>
      <c r="D62" s="577">
        <v>1770</v>
      </c>
      <c r="E62" s="576">
        <v>1885</v>
      </c>
      <c r="F62" s="575">
        <v>2074</v>
      </c>
      <c r="G62" s="574">
        <v>2106</v>
      </c>
      <c r="H62" s="605" t="s">
        <v>1463</v>
      </c>
    </row>
    <row r="63" spans="2:8">
      <c r="B63" s="573">
        <v>51</v>
      </c>
      <c r="C63" s="597" t="s">
        <v>551</v>
      </c>
      <c r="D63" s="577">
        <v>9285</v>
      </c>
      <c r="E63" s="576">
        <v>9427</v>
      </c>
      <c r="F63" s="575">
        <v>7616</v>
      </c>
      <c r="G63" s="574">
        <v>8186</v>
      </c>
      <c r="H63" s="604"/>
    </row>
    <row r="64" spans="2:8">
      <c r="B64" s="1960" t="s">
        <v>550</v>
      </c>
      <c r="C64" s="1961"/>
      <c r="D64" s="588"/>
      <c r="E64" s="583"/>
      <c r="F64" s="582"/>
      <c r="G64" s="581"/>
      <c r="H64" s="580"/>
    </row>
    <row r="65" spans="2:8">
      <c r="B65" s="573">
        <v>52</v>
      </c>
      <c r="C65" s="587" t="s">
        <v>549</v>
      </c>
      <c r="D65" s="577">
        <v>0</v>
      </c>
      <c r="E65" s="576">
        <v>0</v>
      </c>
      <c r="F65" s="575">
        <v>0</v>
      </c>
      <c r="G65" s="574">
        <v>0</v>
      </c>
      <c r="H65" s="605" t="s">
        <v>1464</v>
      </c>
    </row>
    <row r="66" spans="2:8" ht="15.6" customHeight="1">
      <c r="B66" s="573">
        <v>53</v>
      </c>
      <c r="C66" s="587" t="s">
        <v>548</v>
      </c>
      <c r="D66" s="577">
        <v>0</v>
      </c>
      <c r="E66" s="576">
        <v>0</v>
      </c>
      <c r="F66" s="575">
        <v>0</v>
      </c>
      <c r="G66" s="574">
        <v>0</v>
      </c>
      <c r="H66" s="603"/>
    </row>
    <row r="67" spans="2:8" ht="60.75" customHeight="1">
      <c r="B67" s="573">
        <v>54</v>
      </c>
      <c r="C67" s="587" t="s">
        <v>547</v>
      </c>
      <c r="D67" s="577">
        <v>0</v>
      </c>
      <c r="E67" s="576">
        <v>0</v>
      </c>
      <c r="F67" s="575">
        <v>0</v>
      </c>
      <c r="G67" s="574">
        <v>0</v>
      </c>
      <c r="H67" s="603"/>
    </row>
    <row r="68" spans="2:8" ht="54" customHeight="1">
      <c r="B68" s="573" t="s">
        <v>546</v>
      </c>
      <c r="C68" s="587" t="s">
        <v>545</v>
      </c>
      <c r="D68" s="577">
        <v>0</v>
      </c>
      <c r="E68" s="576">
        <v>0</v>
      </c>
      <c r="F68" s="575">
        <v>0</v>
      </c>
      <c r="G68" s="574">
        <v>0</v>
      </c>
      <c r="H68" s="603"/>
    </row>
    <row r="69" spans="2:8" ht="47.25" customHeight="1">
      <c r="B69" s="573">
        <v>55</v>
      </c>
      <c r="C69" s="587" t="s">
        <v>544</v>
      </c>
      <c r="D69" s="577">
        <v>0</v>
      </c>
      <c r="E69" s="576">
        <v>0</v>
      </c>
      <c r="F69" s="575">
        <v>0</v>
      </c>
      <c r="G69" s="574">
        <v>0</v>
      </c>
      <c r="H69" s="603"/>
    </row>
    <row r="70" spans="2:8">
      <c r="B70" s="573">
        <v>56</v>
      </c>
      <c r="C70" s="598" t="s">
        <v>543</v>
      </c>
      <c r="D70" s="577">
        <v>0</v>
      </c>
      <c r="E70" s="576">
        <v>0</v>
      </c>
      <c r="F70" s="575">
        <v>0</v>
      </c>
      <c r="G70" s="574">
        <v>0</v>
      </c>
      <c r="H70" s="603"/>
    </row>
    <row r="71" spans="2:8">
      <c r="B71" s="573">
        <v>57</v>
      </c>
      <c r="C71" s="597" t="s">
        <v>542</v>
      </c>
      <c r="D71" s="577">
        <v>0</v>
      </c>
      <c r="E71" s="576">
        <v>0</v>
      </c>
      <c r="F71" s="575">
        <v>0</v>
      </c>
      <c r="G71" s="574">
        <v>0</v>
      </c>
      <c r="H71" s="604"/>
    </row>
    <row r="72" spans="2:8">
      <c r="B72" s="573">
        <v>58</v>
      </c>
      <c r="C72" s="597" t="s">
        <v>541</v>
      </c>
      <c r="D72" s="577">
        <v>9285</v>
      </c>
      <c r="E72" s="576">
        <v>9427</v>
      </c>
      <c r="F72" s="575">
        <v>7616</v>
      </c>
      <c r="G72" s="574">
        <v>8186</v>
      </c>
      <c r="H72" s="604"/>
    </row>
    <row r="73" spans="2:8">
      <c r="B73" s="573">
        <v>59</v>
      </c>
      <c r="C73" s="597" t="s">
        <v>540</v>
      </c>
      <c r="D73" s="577">
        <v>68086</v>
      </c>
      <c r="E73" s="576">
        <v>66628</v>
      </c>
      <c r="F73" s="575">
        <v>65527</v>
      </c>
      <c r="G73" s="574">
        <v>66101</v>
      </c>
      <c r="H73" s="604"/>
    </row>
    <row r="74" spans="2:8">
      <c r="B74" s="573" t="s">
        <v>539</v>
      </c>
      <c r="C74" s="602" t="s">
        <v>538</v>
      </c>
      <c r="D74" s="577">
        <v>68086</v>
      </c>
      <c r="E74" s="576">
        <v>66628</v>
      </c>
      <c r="F74" s="575">
        <v>65526</v>
      </c>
      <c r="G74" s="574">
        <v>66101</v>
      </c>
      <c r="H74" s="604"/>
    </row>
    <row r="75" spans="2:8">
      <c r="B75" s="573">
        <v>60</v>
      </c>
      <c r="C75" s="597" t="s">
        <v>537</v>
      </c>
      <c r="D75" s="577">
        <v>452800</v>
      </c>
      <c r="E75" s="576">
        <v>445273</v>
      </c>
      <c r="F75" s="575">
        <v>433682</v>
      </c>
      <c r="G75" s="574">
        <v>416105</v>
      </c>
      <c r="H75" s="603"/>
    </row>
    <row r="76" spans="2:8">
      <c r="B76" s="573" t="s">
        <v>536</v>
      </c>
      <c r="C76" s="597" t="s">
        <v>535</v>
      </c>
      <c r="D76" s="577">
        <v>452800</v>
      </c>
      <c r="E76" s="576">
        <v>445273</v>
      </c>
      <c r="F76" s="575">
        <v>433682</v>
      </c>
      <c r="G76" s="574">
        <v>416105</v>
      </c>
      <c r="H76" s="603"/>
    </row>
    <row r="77" spans="2:8">
      <c r="B77" s="573" t="s">
        <v>534</v>
      </c>
      <c r="C77" s="597" t="s">
        <v>533</v>
      </c>
      <c r="D77" s="577">
        <v>452800</v>
      </c>
      <c r="E77" s="576">
        <v>445273</v>
      </c>
      <c r="F77" s="575">
        <v>433682</v>
      </c>
      <c r="G77" s="574">
        <v>416105</v>
      </c>
      <c r="H77" s="603"/>
    </row>
    <row r="78" spans="2:8">
      <c r="B78" s="573" t="s">
        <v>532</v>
      </c>
      <c r="C78" s="597" t="s">
        <v>531</v>
      </c>
      <c r="D78" s="577">
        <v>452800</v>
      </c>
      <c r="E78" s="576">
        <v>445273</v>
      </c>
      <c r="F78" s="575">
        <v>433682</v>
      </c>
      <c r="G78" s="574">
        <v>416105</v>
      </c>
      <c r="H78" s="603"/>
    </row>
    <row r="79" spans="2:8">
      <c r="B79" s="1960" t="s">
        <v>530</v>
      </c>
      <c r="C79" s="1961"/>
      <c r="D79" s="588"/>
      <c r="E79" s="583"/>
      <c r="F79" s="582"/>
      <c r="G79" s="581"/>
      <c r="H79" s="580"/>
    </row>
    <row r="80" spans="2:8">
      <c r="B80" s="573">
        <v>61</v>
      </c>
      <c r="C80" s="597" t="s">
        <v>151</v>
      </c>
      <c r="D80" s="592">
        <v>0.114</v>
      </c>
      <c r="E80" s="591">
        <v>0.11576495054813436</v>
      </c>
      <c r="F80" s="590">
        <v>0.12024995928555893</v>
      </c>
      <c r="G80" s="589">
        <v>0.12258932498754285</v>
      </c>
      <c r="H80" s="567"/>
    </row>
    <row r="81" spans="2:8">
      <c r="B81" s="573" t="s">
        <v>529</v>
      </c>
      <c r="C81" s="602" t="s">
        <v>528</v>
      </c>
      <c r="D81" s="592">
        <v>0.114</v>
      </c>
      <c r="E81" s="591">
        <v>0.11564366130441325</v>
      </c>
      <c r="F81" s="601">
        <v>0.12004648567383475</v>
      </c>
      <c r="G81" s="600">
        <v>0.12202448901118708</v>
      </c>
      <c r="H81" s="567"/>
    </row>
    <row r="82" spans="2:8">
      <c r="B82" s="573">
        <v>62</v>
      </c>
      <c r="C82" s="602" t="s">
        <v>150</v>
      </c>
      <c r="D82" s="592">
        <v>0.13</v>
      </c>
      <c r="E82" s="591">
        <v>0.12846383180440335</v>
      </c>
      <c r="F82" s="590">
        <v>0.1335345123001809</v>
      </c>
      <c r="G82" s="589">
        <v>0.13918309448602043</v>
      </c>
      <c r="H82" s="567"/>
    </row>
    <row r="83" spans="2:8">
      <c r="B83" s="573" t="s">
        <v>527</v>
      </c>
      <c r="C83" s="602" t="s">
        <v>526</v>
      </c>
      <c r="D83" s="592">
        <v>0.13</v>
      </c>
      <c r="E83" s="591">
        <v>0.12834148937842627</v>
      </c>
      <c r="F83" s="601">
        <v>0.13333041260647202</v>
      </c>
      <c r="G83" s="600">
        <v>0.13861885822088174</v>
      </c>
      <c r="H83" s="567"/>
    </row>
    <row r="84" spans="2:8">
      <c r="B84" s="573">
        <v>63</v>
      </c>
      <c r="C84" s="602" t="s">
        <v>149</v>
      </c>
      <c r="D84" s="592">
        <v>0.15</v>
      </c>
      <c r="E84" s="591">
        <v>0.1496340740025135</v>
      </c>
      <c r="F84" s="590">
        <v>0.15109507217287008</v>
      </c>
      <c r="G84" s="589">
        <v>0.1588576444636054</v>
      </c>
      <c r="H84" s="567"/>
    </row>
    <row r="85" spans="2:8">
      <c r="B85" s="573" t="s">
        <v>525</v>
      </c>
      <c r="C85" s="602" t="s">
        <v>524</v>
      </c>
      <c r="D85" s="592">
        <v>0.15</v>
      </c>
      <c r="E85" s="591">
        <v>0.1496340740025135</v>
      </c>
      <c r="F85" s="601">
        <v>0.15109507217287008</v>
      </c>
      <c r="G85" s="600">
        <v>0.1588576444636054</v>
      </c>
      <c r="H85" s="567"/>
    </row>
    <row r="86" spans="2:8" ht="25.5">
      <c r="B86" s="573">
        <v>64</v>
      </c>
      <c r="C86" s="597" t="s">
        <v>523</v>
      </c>
      <c r="D86" s="592">
        <v>0.08</v>
      </c>
      <c r="E86" s="591">
        <v>0.08</v>
      </c>
      <c r="F86" s="590">
        <v>0.08</v>
      </c>
      <c r="G86" s="589">
        <v>0.08</v>
      </c>
      <c r="H86" s="567"/>
    </row>
    <row r="87" spans="2:8">
      <c r="B87" s="573">
        <v>65</v>
      </c>
      <c r="C87" s="599" t="s">
        <v>522</v>
      </c>
      <c r="D87" s="592">
        <v>2.5000000000000001E-2</v>
      </c>
      <c r="E87" s="591">
        <v>2.5000000000000001E-2</v>
      </c>
      <c r="F87" s="590">
        <v>2.5000000000000001E-2</v>
      </c>
      <c r="G87" s="589">
        <v>2.5000000000000001E-2</v>
      </c>
      <c r="H87" s="567"/>
    </row>
    <row r="88" spans="2:8">
      <c r="B88" s="573">
        <v>66</v>
      </c>
      <c r="C88" s="599" t="s">
        <v>521</v>
      </c>
      <c r="D88" s="592">
        <v>0</v>
      </c>
      <c r="E88" s="591">
        <v>5.1563323000000004E-5</v>
      </c>
      <c r="F88" s="590">
        <v>5.1241371000000001E-5</v>
      </c>
      <c r="G88" s="589">
        <v>4.6686658E-5</v>
      </c>
      <c r="H88" s="567"/>
    </row>
    <row r="89" spans="2:8">
      <c r="B89" s="573">
        <v>67</v>
      </c>
      <c r="C89" s="598" t="s">
        <v>520</v>
      </c>
      <c r="D89" s="592">
        <v>0</v>
      </c>
      <c r="E89" s="591">
        <v>0</v>
      </c>
      <c r="F89" s="590">
        <v>0</v>
      </c>
      <c r="G89" s="589">
        <v>0</v>
      </c>
      <c r="H89" s="567"/>
    </row>
    <row r="90" spans="2:8">
      <c r="B90" s="573" t="s">
        <v>519</v>
      </c>
      <c r="C90" s="598" t="s">
        <v>518</v>
      </c>
      <c r="D90" s="592">
        <v>0.01</v>
      </c>
      <c r="E90" s="591">
        <v>0.01</v>
      </c>
      <c r="F90" s="590">
        <v>0.01</v>
      </c>
      <c r="G90" s="589">
        <v>0.01</v>
      </c>
      <c r="H90" s="567"/>
    </row>
    <row r="91" spans="2:8">
      <c r="B91" s="573">
        <v>68</v>
      </c>
      <c r="C91" s="597" t="s">
        <v>517</v>
      </c>
      <c r="D91" s="592">
        <v>0.114</v>
      </c>
      <c r="E91" s="591">
        <v>0.11576495054813436</v>
      </c>
      <c r="F91" s="590">
        <v>0.12024995928555893</v>
      </c>
      <c r="G91" s="589">
        <v>0.12258932498754285</v>
      </c>
      <c r="H91" s="567"/>
    </row>
    <row r="92" spans="2:8" ht="14.85" customHeight="1">
      <c r="B92" s="1964" t="s">
        <v>516</v>
      </c>
      <c r="C92" s="1965"/>
      <c r="D92" s="588"/>
      <c r="E92" s="596"/>
      <c r="F92" s="595"/>
      <c r="G92" s="594"/>
      <c r="H92" s="580"/>
    </row>
    <row r="93" spans="2:8">
      <c r="B93" s="573">
        <v>69</v>
      </c>
      <c r="C93" s="593" t="s">
        <v>515</v>
      </c>
      <c r="D93" s="592">
        <v>0.08</v>
      </c>
      <c r="E93" s="591">
        <v>0.08</v>
      </c>
      <c r="F93" s="590">
        <v>0.08</v>
      </c>
      <c r="G93" s="589">
        <v>0.08</v>
      </c>
      <c r="H93" s="567"/>
    </row>
    <row r="94" spans="2:8">
      <c r="B94" s="573">
        <v>70</v>
      </c>
      <c r="C94" s="593" t="s">
        <v>514</v>
      </c>
      <c r="D94" s="592">
        <v>9.5000000000000001E-2</v>
      </c>
      <c r="E94" s="591">
        <v>9.5000000000000001E-2</v>
      </c>
      <c r="F94" s="590">
        <v>9.5000000000000001E-2</v>
      </c>
      <c r="G94" s="589">
        <v>9.5000000000000001E-2</v>
      </c>
      <c r="H94" s="567"/>
    </row>
    <row r="95" spans="2:8">
      <c r="B95" s="573">
        <v>71</v>
      </c>
      <c r="C95" s="593" t="s">
        <v>513</v>
      </c>
      <c r="D95" s="592">
        <v>0.115</v>
      </c>
      <c r="E95" s="591">
        <v>0.115</v>
      </c>
      <c r="F95" s="590">
        <v>0.115</v>
      </c>
      <c r="G95" s="589">
        <v>0.115</v>
      </c>
      <c r="H95" s="567"/>
    </row>
    <row r="96" spans="2:8">
      <c r="B96" s="1960" t="s">
        <v>512</v>
      </c>
      <c r="C96" s="1961"/>
      <c r="D96" s="588"/>
      <c r="E96" s="583"/>
      <c r="F96" s="582"/>
      <c r="G96" s="581"/>
      <c r="H96" s="580"/>
    </row>
    <row r="97" spans="2:8" ht="26.25" customHeight="1">
      <c r="B97" s="573">
        <v>72</v>
      </c>
      <c r="C97" s="587" t="s">
        <v>511</v>
      </c>
      <c r="D97" s="577">
        <v>3856</v>
      </c>
      <c r="E97" s="576">
        <v>3557</v>
      </c>
      <c r="F97" s="575">
        <v>3202</v>
      </c>
      <c r="G97" s="574">
        <v>3968</v>
      </c>
      <c r="H97" s="567"/>
    </row>
    <row r="98" spans="2:8">
      <c r="B98" s="573">
        <v>73</v>
      </c>
      <c r="C98" s="587" t="s">
        <v>510</v>
      </c>
      <c r="D98" s="577">
        <v>2854</v>
      </c>
      <c r="E98" s="576">
        <v>2861</v>
      </c>
      <c r="F98" s="575">
        <v>2838</v>
      </c>
      <c r="G98" s="574">
        <v>2631</v>
      </c>
      <c r="H98" s="567"/>
    </row>
    <row r="99" spans="2:8">
      <c r="B99" s="573">
        <v>74</v>
      </c>
      <c r="C99" s="587" t="s">
        <v>509</v>
      </c>
      <c r="D99" s="577">
        <v>0</v>
      </c>
      <c r="E99" s="576">
        <v>0</v>
      </c>
      <c r="F99" s="575">
        <v>0</v>
      </c>
      <c r="G99" s="574">
        <v>0</v>
      </c>
      <c r="H99" s="567"/>
    </row>
    <row r="100" spans="2:8">
      <c r="B100" s="573">
        <v>75</v>
      </c>
      <c r="C100" s="587" t="s">
        <v>508</v>
      </c>
      <c r="D100" s="577">
        <v>2182</v>
      </c>
      <c r="E100" s="576">
        <v>2179</v>
      </c>
      <c r="F100" s="575">
        <v>2471</v>
      </c>
      <c r="G100" s="574">
        <v>2488</v>
      </c>
      <c r="H100" s="567"/>
    </row>
    <row r="101" spans="2:8">
      <c r="B101" s="1960" t="s">
        <v>507</v>
      </c>
      <c r="C101" s="1961"/>
      <c r="D101" s="588"/>
      <c r="E101" s="583"/>
      <c r="F101" s="582"/>
      <c r="G101" s="581"/>
      <c r="H101" s="580"/>
    </row>
    <row r="102" spans="2:8" ht="25.5">
      <c r="B102" s="573">
        <v>76</v>
      </c>
      <c r="C102" s="587" t="s">
        <v>506</v>
      </c>
      <c r="D102" s="577">
        <v>1170</v>
      </c>
      <c r="E102" s="576">
        <v>1221</v>
      </c>
      <c r="F102" s="575">
        <v>1304</v>
      </c>
      <c r="G102" s="574">
        <v>1335</v>
      </c>
      <c r="H102" s="567"/>
    </row>
    <row r="103" spans="2:8">
      <c r="B103" s="573">
        <v>77</v>
      </c>
      <c r="C103" s="587" t="s">
        <v>505</v>
      </c>
      <c r="D103" s="577">
        <v>1569</v>
      </c>
      <c r="E103" s="576">
        <v>1592</v>
      </c>
      <c r="F103" s="575">
        <v>1568</v>
      </c>
      <c r="G103" s="574">
        <v>1488</v>
      </c>
      <c r="H103" s="567"/>
    </row>
    <row r="104" spans="2:8" ht="25.5">
      <c r="B104" s="573">
        <v>78</v>
      </c>
      <c r="C104" s="587" t="s">
        <v>504</v>
      </c>
      <c r="D104" s="577">
        <v>649</v>
      </c>
      <c r="E104" s="576">
        <v>719</v>
      </c>
      <c r="F104" s="575">
        <v>859</v>
      </c>
      <c r="G104" s="574">
        <v>1006</v>
      </c>
      <c r="H104" s="567"/>
    </row>
    <row r="105" spans="2:8">
      <c r="B105" s="573">
        <v>79</v>
      </c>
      <c r="C105" s="587" t="s">
        <v>503</v>
      </c>
      <c r="D105" s="577">
        <v>1607</v>
      </c>
      <c r="E105" s="576">
        <v>1558</v>
      </c>
      <c r="F105" s="575">
        <v>1495</v>
      </c>
      <c r="G105" s="574">
        <v>1438</v>
      </c>
      <c r="H105" s="567"/>
    </row>
    <row r="106" spans="2:8" ht="14.85" customHeight="1">
      <c r="B106" s="586" t="s">
        <v>502</v>
      </c>
      <c r="C106" s="585"/>
      <c r="D106" s="584"/>
      <c r="E106" s="583"/>
      <c r="F106" s="582"/>
      <c r="G106" s="581"/>
      <c r="H106" s="580"/>
    </row>
    <row r="107" spans="2:8">
      <c r="B107" s="573">
        <v>80</v>
      </c>
      <c r="C107" s="572" t="s">
        <v>501</v>
      </c>
      <c r="D107" s="571">
        <v>0</v>
      </c>
      <c r="E107" s="570">
        <v>0</v>
      </c>
      <c r="F107" s="569">
        <v>0</v>
      </c>
      <c r="G107" s="568">
        <v>0.1</v>
      </c>
      <c r="H107" s="567"/>
    </row>
    <row r="108" spans="2:8" ht="14.1" customHeight="1">
      <c r="B108" s="573">
        <v>81</v>
      </c>
      <c r="C108" s="572" t="s">
        <v>500</v>
      </c>
      <c r="D108" s="579">
        <v>0</v>
      </c>
      <c r="E108" s="578">
        <v>0</v>
      </c>
      <c r="F108" s="575">
        <v>0</v>
      </c>
      <c r="G108" s="574">
        <v>0</v>
      </c>
      <c r="H108" s="567"/>
    </row>
    <row r="109" spans="2:8">
      <c r="B109" s="573">
        <v>82</v>
      </c>
      <c r="C109" s="572" t="s">
        <v>499</v>
      </c>
      <c r="D109" s="571">
        <v>0</v>
      </c>
      <c r="E109" s="570">
        <v>0</v>
      </c>
      <c r="F109" s="569">
        <v>0</v>
      </c>
      <c r="G109" s="568">
        <v>0.1</v>
      </c>
      <c r="H109" s="567"/>
    </row>
    <row r="110" spans="2:8">
      <c r="B110" s="573">
        <v>83</v>
      </c>
      <c r="C110" s="572" t="s">
        <v>498</v>
      </c>
      <c r="D110" s="577">
        <v>750</v>
      </c>
      <c r="E110" s="576">
        <v>750</v>
      </c>
      <c r="F110" s="575">
        <v>750</v>
      </c>
      <c r="G110" s="574">
        <v>97</v>
      </c>
      <c r="H110" s="567"/>
    </row>
    <row r="111" spans="2:8">
      <c r="B111" s="573">
        <v>84</v>
      </c>
      <c r="C111" s="572" t="s">
        <v>497</v>
      </c>
      <c r="D111" s="571">
        <v>0</v>
      </c>
      <c r="E111" s="570">
        <v>0</v>
      </c>
      <c r="F111" s="569">
        <v>0</v>
      </c>
      <c r="G111" s="568">
        <v>0.1</v>
      </c>
      <c r="H111" s="567"/>
    </row>
    <row r="112" spans="2:8">
      <c r="B112" s="566">
        <v>85</v>
      </c>
      <c r="C112" s="565" t="s">
        <v>496</v>
      </c>
      <c r="D112" s="564">
        <v>197</v>
      </c>
      <c r="E112" s="563">
        <v>250.09</v>
      </c>
      <c r="F112" s="562">
        <v>249.9</v>
      </c>
      <c r="G112" s="561">
        <v>0</v>
      </c>
      <c r="H112" s="560"/>
    </row>
    <row r="113" spans="2:18">
      <c r="B113" s="555" t="s">
        <v>173</v>
      </c>
      <c r="C113" s="1967" t="s">
        <v>495</v>
      </c>
      <c r="D113" s="1967"/>
      <c r="E113" s="1967"/>
      <c r="F113" s="1967"/>
      <c r="G113" s="1967"/>
      <c r="H113" s="1967"/>
      <c r="I113" s="559"/>
      <c r="J113" s="558"/>
      <c r="K113" s="558"/>
      <c r="L113" s="558"/>
      <c r="M113" s="558"/>
      <c r="N113" s="558"/>
      <c r="O113" s="558"/>
      <c r="P113" s="557"/>
      <c r="Q113" s="556"/>
      <c r="R113" s="556"/>
    </row>
    <row r="114" spans="2:18">
      <c r="B114" s="555" t="s">
        <v>494</v>
      </c>
      <c r="C114" s="1966" t="s">
        <v>493</v>
      </c>
      <c r="D114" s="1966"/>
      <c r="E114" s="1966"/>
      <c r="F114" s="1966"/>
      <c r="G114" s="1966"/>
      <c r="H114" s="1966"/>
      <c r="I114" s="559"/>
      <c r="J114" s="558"/>
      <c r="K114" s="558"/>
      <c r="L114" s="558"/>
      <c r="M114" s="558"/>
      <c r="N114" s="558"/>
      <c r="O114" s="558"/>
      <c r="P114" s="557"/>
      <c r="Q114" s="556"/>
      <c r="R114" s="556"/>
    </row>
    <row r="115" spans="2:18">
      <c r="B115" s="555" t="s">
        <v>492</v>
      </c>
      <c r="C115" s="1962" t="s">
        <v>1449</v>
      </c>
      <c r="D115" s="1962"/>
      <c r="E115" s="1962"/>
      <c r="F115" s="1962"/>
      <c r="G115" s="1962"/>
      <c r="H115" s="1962"/>
    </row>
    <row r="116" spans="2:18" ht="4.3499999999999996" customHeight="1"/>
  </sheetData>
  <mergeCells count="15">
    <mergeCell ref="B3:C4"/>
    <mergeCell ref="B5:C5"/>
    <mergeCell ref="B12:C12"/>
    <mergeCell ref="B37:C37"/>
    <mergeCell ref="C115:H115"/>
    <mergeCell ref="B45:C45"/>
    <mergeCell ref="B57:C57"/>
    <mergeCell ref="B64:C64"/>
    <mergeCell ref="H58:H59"/>
    <mergeCell ref="B79:C79"/>
    <mergeCell ref="B96:C96"/>
    <mergeCell ref="B101:C101"/>
    <mergeCell ref="B92:C92"/>
    <mergeCell ref="C114:H114"/>
    <mergeCell ref="C113:H113"/>
  </mergeCells>
  <conditionalFormatting sqref="H11">
    <cfRule type="colorScale" priority="11">
      <colorScale>
        <cfvo type="min"/>
        <cfvo type="max"/>
        <color rgb="FFFF7128"/>
        <color rgb="FFFFEF9C"/>
      </colorScale>
    </cfRule>
  </conditionalFormatting>
  <conditionalFormatting sqref="H34:H38">
    <cfRule type="colorScale" priority="10">
      <colorScale>
        <cfvo type="min"/>
        <cfvo type="max"/>
        <color rgb="FFFF7128"/>
        <color rgb="FFFFEF9C"/>
      </colorScale>
    </cfRule>
  </conditionalFormatting>
  <conditionalFormatting sqref="H44">
    <cfRule type="colorScale" priority="9">
      <colorScale>
        <cfvo type="min"/>
        <cfvo type="max"/>
        <color rgb="FFFF7128"/>
        <color rgb="FFFFEF9C"/>
      </colorScale>
    </cfRule>
  </conditionalFormatting>
  <conditionalFormatting sqref="H53">
    <cfRule type="colorScale" priority="8">
      <colorScale>
        <cfvo type="min"/>
        <cfvo type="max"/>
        <color rgb="FFFF7128"/>
        <color rgb="FFFFEF9C"/>
      </colorScale>
    </cfRule>
  </conditionalFormatting>
  <conditionalFormatting sqref="H54">
    <cfRule type="colorScale" priority="7">
      <colorScale>
        <cfvo type="min"/>
        <cfvo type="max"/>
        <color rgb="FFFF7128"/>
        <color rgb="FFFFEF9C"/>
      </colorScale>
    </cfRule>
  </conditionalFormatting>
  <conditionalFormatting sqref="H55:H56">
    <cfRule type="colorScale" priority="6">
      <colorScale>
        <cfvo type="min"/>
        <cfvo type="max"/>
        <color rgb="FFFF7128"/>
        <color rgb="FFFFEF9C"/>
      </colorScale>
    </cfRule>
  </conditionalFormatting>
  <conditionalFormatting sqref="H63">
    <cfRule type="colorScale" priority="5">
      <colorScale>
        <cfvo type="min"/>
        <cfvo type="max"/>
        <color rgb="FFFF7128"/>
        <color rgb="FFFFEF9C"/>
      </colorScale>
    </cfRule>
  </conditionalFormatting>
  <conditionalFormatting sqref="H71">
    <cfRule type="colorScale" priority="4">
      <colorScale>
        <cfvo type="min"/>
        <cfvo type="max"/>
        <color rgb="FFFF7128"/>
        <color rgb="FFFFEF9C"/>
      </colorScale>
    </cfRule>
  </conditionalFormatting>
  <conditionalFormatting sqref="H72">
    <cfRule type="colorScale" priority="3">
      <colorScale>
        <cfvo type="min"/>
        <cfvo type="max"/>
        <color rgb="FFFF7128"/>
        <color rgb="FFFFEF9C"/>
      </colorScale>
    </cfRule>
  </conditionalFormatting>
  <conditionalFormatting sqref="H73:H74">
    <cfRule type="colorScale" priority="2">
      <colorScale>
        <cfvo type="min"/>
        <cfvo type="max"/>
        <color rgb="FFFF7128"/>
        <color rgb="FFFFEF9C"/>
      </colorScale>
    </cfRule>
  </conditionalFormatting>
  <conditionalFormatting sqref="H55">
    <cfRule type="colorScale" priority="1">
      <colorScale>
        <cfvo type="min"/>
        <cfvo type="max"/>
        <color rgb="FFFF7128"/>
        <color rgb="FFFFEF9C"/>
      </colorScale>
    </cfRule>
  </conditionalFormatting>
  <hyperlinks>
    <hyperlink ref="B1" location="ToC!A1" display="Back to Table of Contents" xr:uid="{56A4BC34-C962-47CB-8074-52AA215D8ACA}"/>
  </hyperlinks>
  <pageMargins left="0.5" right="0.5" top="0.5" bottom="0.5" header="0.25" footer="0.3"/>
  <pageSetup scale="60" orientation="landscape" r:id="rId1"/>
  <headerFooter>
    <oddFooter>&amp;L&amp;G&amp;CSupplementary Regulatory Capital Disclosure&amp;R Page &amp;P of &amp;N</oddFooter>
  </headerFooter>
  <rowBreaks count="3" manualBreakCount="3">
    <brk id="36" max="16383" man="1"/>
    <brk id="56" max="16383" man="1"/>
    <brk id="78"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9A72-F16E-4791-BD46-D37CF05211A4}">
  <sheetPr codeName="Sheet12">
    <tabColor theme="5"/>
  </sheetPr>
  <dimension ref="A1:J139"/>
  <sheetViews>
    <sheetView topLeftCell="A57" zoomScaleNormal="100" zoomScaleSheetLayoutView="85" workbookViewId="0"/>
  </sheetViews>
  <sheetFormatPr defaultColWidth="0" defaultRowHeight="15" zeroHeight="1"/>
  <cols>
    <col min="1" max="1" width="1.42578125" style="1" customWidth="1"/>
    <col min="2" max="2" width="74.5703125" style="1" customWidth="1"/>
    <col min="3" max="5" width="16.5703125" style="1" customWidth="1"/>
    <col min="6" max="6" width="1" style="1" customWidth="1"/>
    <col min="7" max="16384" width="6.5703125" style="1" hidden="1"/>
  </cols>
  <sheetData>
    <row r="1" spans="2:5" ht="12" customHeight="1">
      <c r="B1" s="141" t="s">
        <v>126</v>
      </c>
    </row>
    <row r="2" spans="2:5" s="49" customFormat="1" ht="20.100000000000001" customHeight="1">
      <c r="B2" s="711" t="s">
        <v>698</v>
      </c>
      <c r="C2" s="710"/>
      <c r="D2" s="710"/>
      <c r="E2" s="709"/>
    </row>
    <row r="3" spans="2:5" ht="14.45" customHeight="1">
      <c r="B3" s="1970" t="s">
        <v>697</v>
      </c>
      <c r="C3" s="708" t="s">
        <v>235</v>
      </c>
      <c r="D3" s="707" t="s">
        <v>422</v>
      </c>
      <c r="E3" s="706" t="s">
        <v>419</v>
      </c>
    </row>
    <row r="4" spans="2:5" ht="42" customHeight="1">
      <c r="B4" s="1970"/>
      <c r="C4" s="705" t="s">
        <v>696</v>
      </c>
      <c r="D4" s="704" t="s">
        <v>695</v>
      </c>
      <c r="E4" s="1976" t="s">
        <v>694</v>
      </c>
    </row>
    <row r="5" spans="2:5" ht="15.75">
      <c r="B5" s="1970"/>
      <c r="C5" s="703" t="str">
        <f>CurrQtr</f>
        <v>Q3 2022</v>
      </c>
      <c r="D5" s="702" t="str">
        <f>CurrQtr</f>
        <v>Q3 2022</v>
      </c>
      <c r="E5" s="1977"/>
    </row>
    <row r="6" spans="2:5">
      <c r="B6" s="701" t="s">
        <v>693</v>
      </c>
      <c r="C6" s="700"/>
      <c r="D6" s="699"/>
      <c r="E6" s="698"/>
    </row>
    <row r="7" spans="2:5">
      <c r="B7" s="652" t="s">
        <v>458</v>
      </c>
      <c r="C7" s="349">
        <v>67715</v>
      </c>
      <c r="D7" s="347">
        <v>67596</v>
      </c>
      <c r="E7" s="661"/>
    </row>
    <row r="8" spans="2:5">
      <c r="B8" s="677" t="s">
        <v>457</v>
      </c>
      <c r="C8" s="349">
        <v>837</v>
      </c>
      <c r="D8" s="347">
        <v>837</v>
      </c>
      <c r="E8" s="661"/>
    </row>
    <row r="9" spans="2:5">
      <c r="B9" s="696" t="s">
        <v>456</v>
      </c>
      <c r="C9" s="349"/>
      <c r="D9" s="347"/>
      <c r="E9" s="661"/>
    </row>
    <row r="10" spans="2:5">
      <c r="B10" s="677" t="s">
        <v>455</v>
      </c>
      <c r="C10" s="349">
        <v>108538</v>
      </c>
      <c r="D10" s="347">
        <v>108526</v>
      </c>
      <c r="E10" s="661"/>
    </row>
    <row r="11" spans="2:5">
      <c r="B11" s="697" t="s">
        <v>692</v>
      </c>
      <c r="C11" s="689"/>
      <c r="D11" s="688">
        <v>17</v>
      </c>
      <c r="E11" s="653" t="s">
        <v>235</v>
      </c>
    </row>
    <row r="12" spans="2:5">
      <c r="B12" s="697" t="s">
        <v>691</v>
      </c>
      <c r="C12" s="689"/>
      <c r="D12" s="688">
        <v>108509</v>
      </c>
      <c r="E12" s="653"/>
    </row>
    <row r="13" spans="2:5">
      <c r="B13" s="677" t="s">
        <v>454</v>
      </c>
      <c r="C13" s="349">
        <v>8295</v>
      </c>
      <c r="D13" s="347">
        <v>8295</v>
      </c>
      <c r="E13" s="651"/>
    </row>
    <row r="14" spans="2:5">
      <c r="B14" s="677" t="s">
        <v>690</v>
      </c>
      <c r="C14" s="349">
        <v>1772</v>
      </c>
      <c r="D14" s="347">
        <v>1772</v>
      </c>
      <c r="E14" s="651"/>
    </row>
    <row r="15" spans="2:5">
      <c r="B15" s="677"/>
      <c r="C15" s="349">
        <v>118605</v>
      </c>
      <c r="D15" s="347">
        <v>118593</v>
      </c>
      <c r="E15" s="651"/>
    </row>
    <row r="16" spans="2:5">
      <c r="B16" s="677" t="s">
        <v>652</v>
      </c>
      <c r="C16" s="349">
        <v>0</v>
      </c>
      <c r="D16" s="347">
        <v>0</v>
      </c>
      <c r="E16" s="651"/>
    </row>
    <row r="17" spans="2:5">
      <c r="B17" s="677" t="s">
        <v>451</v>
      </c>
      <c r="C17" s="349">
        <v>155217</v>
      </c>
      <c r="D17" s="347">
        <v>155217</v>
      </c>
      <c r="E17" s="651"/>
    </row>
    <row r="18" spans="2:5">
      <c r="B18" s="677" t="s">
        <v>430</v>
      </c>
      <c r="C18" s="349">
        <v>47139</v>
      </c>
      <c r="D18" s="347">
        <v>47139</v>
      </c>
      <c r="E18" s="651"/>
    </row>
    <row r="19" spans="2:5">
      <c r="B19" s="677" t="s">
        <v>450</v>
      </c>
      <c r="C19" s="349">
        <v>108222</v>
      </c>
      <c r="D19" s="347">
        <v>107381</v>
      </c>
      <c r="E19" s="651"/>
    </row>
    <row r="20" spans="2:5" ht="25.5">
      <c r="B20" s="697" t="s">
        <v>689</v>
      </c>
      <c r="C20" s="689"/>
      <c r="D20" s="688">
        <v>0</v>
      </c>
      <c r="E20" s="653" t="s">
        <v>422</v>
      </c>
    </row>
    <row r="21" spans="2:5">
      <c r="B21" s="697" t="s">
        <v>688</v>
      </c>
      <c r="C21" s="689"/>
      <c r="D21" s="688">
        <v>107381</v>
      </c>
      <c r="E21" s="653"/>
    </row>
    <row r="22" spans="2:5">
      <c r="B22" s="696" t="s">
        <v>449</v>
      </c>
      <c r="C22" s="349"/>
      <c r="D22" s="347"/>
      <c r="E22" s="651"/>
    </row>
    <row r="23" spans="2:5">
      <c r="B23" s="677" t="s">
        <v>687</v>
      </c>
      <c r="C23" s="349">
        <v>343965</v>
      </c>
      <c r="D23" s="347">
        <v>343896</v>
      </c>
      <c r="E23" s="651"/>
    </row>
    <row r="24" spans="2:5">
      <c r="B24" s="652" t="s">
        <v>686</v>
      </c>
      <c r="C24" s="349">
        <v>96561</v>
      </c>
      <c r="D24" s="347">
        <v>96555</v>
      </c>
      <c r="E24" s="651"/>
    </row>
    <row r="25" spans="2:5">
      <c r="B25" s="677" t="s">
        <v>685</v>
      </c>
      <c r="C25" s="349">
        <v>13871</v>
      </c>
      <c r="D25" s="347">
        <v>13871</v>
      </c>
      <c r="E25" s="651"/>
    </row>
    <row r="26" spans="2:5">
      <c r="B26" s="677" t="s">
        <v>684</v>
      </c>
      <c r="C26" s="349">
        <v>264128</v>
      </c>
      <c r="D26" s="347">
        <v>264124</v>
      </c>
      <c r="E26" s="651"/>
    </row>
    <row r="27" spans="2:5">
      <c r="B27" s="677" t="s">
        <v>683</v>
      </c>
      <c r="C27" s="349">
        <v>718525</v>
      </c>
      <c r="D27" s="347">
        <v>718446</v>
      </c>
      <c r="E27" s="651"/>
    </row>
    <row r="28" spans="2:5">
      <c r="B28" s="677" t="s">
        <v>682</v>
      </c>
      <c r="C28" s="349">
        <v>-5147</v>
      </c>
      <c r="D28" s="347">
        <v>-5146</v>
      </c>
      <c r="E28" s="651"/>
    </row>
    <row r="29" spans="2:5">
      <c r="B29" s="690" t="s">
        <v>681</v>
      </c>
      <c r="C29" s="689"/>
      <c r="D29" s="688">
        <v>-1168</v>
      </c>
      <c r="E29" s="653" t="s">
        <v>419</v>
      </c>
    </row>
    <row r="30" spans="2:5">
      <c r="B30" s="690" t="s">
        <v>680</v>
      </c>
      <c r="C30" s="689"/>
      <c r="D30" s="688">
        <v>0</v>
      </c>
      <c r="E30" s="653" t="s">
        <v>1456</v>
      </c>
    </row>
    <row r="31" spans="2:5">
      <c r="B31" s="690" t="s">
        <v>679</v>
      </c>
      <c r="C31" s="689"/>
      <c r="D31" s="688">
        <v>-602</v>
      </c>
      <c r="E31" s="653" t="s">
        <v>470</v>
      </c>
    </row>
    <row r="32" spans="2:5">
      <c r="B32" s="690" t="s">
        <v>678</v>
      </c>
      <c r="C32" s="689"/>
      <c r="D32" s="688">
        <v>-48</v>
      </c>
      <c r="E32" s="653" t="s">
        <v>1465</v>
      </c>
    </row>
    <row r="33" spans="2:5">
      <c r="B33" s="690" t="s">
        <v>677</v>
      </c>
      <c r="C33" s="689"/>
      <c r="D33" s="688">
        <v>-3328</v>
      </c>
      <c r="E33" s="653"/>
    </row>
    <row r="34" spans="2:5">
      <c r="B34" s="695" t="s">
        <v>179</v>
      </c>
      <c r="C34" s="349"/>
      <c r="D34" s="347"/>
      <c r="E34" s="651"/>
    </row>
    <row r="35" spans="2:5">
      <c r="B35" s="694" t="s">
        <v>676</v>
      </c>
      <c r="C35" s="349">
        <v>19817</v>
      </c>
      <c r="D35" s="347">
        <v>19817</v>
      </c>
      <c r="E35" s="651"/>
    </row>
    <row r="36" spans="2:5">
      <c r="B36" s="694" t="s">
        <v>675</v>
      </c>
      <c r="C36" s="349">
        <v>5529</v>
      </c>
      <c r="D36" s="347">
        <v>5528</v>
      </c>
      <c r="E36" s="651"/>
    </row>
    <row r="37" spans="2:5">
      <c r="B37" s="694" t="s">
        <v>674</v>
      </c>
      <c r="C37" s="349">
        <v>2733</v>
      </c>
      <c r="D37" s="347">
        <v>3023</v>
      </c>
      <c r="E37" s="651"/>
    </row>
    <row r="38" spans="2:5" ht="26.25">
      <c r="B38" s="693" t="s">
        <v>673</v>
      </c>
      <c r="C38" s="689"/>
      <c r="D38" s="688">
        <v>0</v>
      </c>
      <c r="E38" s="653" t="s">
        <v>469</v>
      </c>
    </row>
    <row r="39" spans="2:5" ht="26.25">
      <c r="B39" s="693" t="s">
        <v>672</v>
      </c>
      <c r="C39" s="689"/>
      <c r="D39" s="688">
        <v>0</v>
      </c>
      <c r="E39" s="653" t="s">
        <v>468</v>
      </c>
    </row>
    <row r="40" spans="2:5" ht="26.25">
      <c r="B40" s="693" t="s">
        <v>671</v>
      </c>
      <c r="C40" s="689"/>
      <c r="D40" s="688">
        <v>3023</v>
      </c>
      <c r="E40" s="653"/>
    </row>
    <row r="41" spans="2:5">
      <c r="B41" s="677" t="s">
        <v>670</v>
      </c>
      <c r="C41" s="349">
        <v>16580</v>
      </c>
      <c r="D41" s="347">
        <v>16906</v>
      </c>
      <c r="E41" s="651"/>
    </row>
    <row r="42" spans="2:5">
      <c r="B42" s="690" t="s">
        <v>669</v>
      </c>
      <c r="C42" s="689"/>
      <c r="D42" s="688">
        <v>8755</v>
      </c>
      <c r="E42" s="653" t="s">
        <v>467</v>
      </c>
    </row>
    <row r="43" spans="2:5">
      <c r="B43" s="690" t="s">
        <v>668</v>
      </c>
      <c r="C43" s="689"/>
      <c r="D43" s="688">
        <v>326</v>
      </c>
      <c r="E43" s="653" t="s">
        <v>467</v>
      </c>
    </row>
    <row r="44" spans="2:5">
      <c r="B44" s="690" t="s">
        <v>667</v>
      </c>
      <c r="C44" s="689"/>
      <c r="D44" s="688">
        <v>5096</v>
      </c>
      <c r="E44" s="653" t="s">
        <v>861</v>
      </c>
    </row>
    <row r="45" spans="2:5">
      <c r="B45" s="690" t="s">
        <v>666</v>
      </c>
      <c r="C45" s="689"/>
      <c r="D45" s="688">
        <v>2729</v>
      </c>
      <c r="E45" s="653" t="s">
        <v>860</v>
      </c>
    </row>
    <row r="46" spans="2:5">
      <c r="B46" s="677" t="s">
        <v>665</v>
      </c>
      <c r="C46" s="349">
        <v>905</v>
      </c>
      <c r="D46" s="347">
        <v>900</v>
      </c>
      <c r="E46" s="651"/>
    </row>
    <row r="47" spans="2:5" ht="25.5">
      <c r="B47" s="692" t="s">
        <v>664</v>
      </c>
      <c r="C47" s="689"/>
      <c r="D47" s="688">
        <v>0</v>
      </c>
      <c r="E47" s="653" t="s">
        <v>859</v>
      </c>
    </row>
    <row r="48" spans="2:5">
      <c r="B48" s="690" t="s">
        <v>663</v>
      </c>
      <c r="C48" s="689"/>
      <c r="D48" s="688">
        <v>70</v>
      </c>
      <c r="E48" s="653" t="s">
        <v>898</v>
      </c>
    </row>
    <row r="49" spans="2:5">
      <c r="B49" s="691" t="s">
        <v>662</v>
      </c>
      <c r="C49" s="689"/>
      <c r="D49" s="688">
        <v>830</v>
      </c>
      <c r="E49" s="653"/>
    </row>
    <row r="50" spans="2:5">
      <c r="B50" s="677" t="s">
        <v>661</v>
      </c>
      <c r="C50" s="349">
        <v>35425</v>
      </c>
      <c r="D50" s="347">
        <v>33405</v>
      </c>
      <c r="E50" s="651"/>
    </row>
    <row r="51" spans="2:5">
      <c r="B51" s="690" t="s">
        <v>660</v>
      </c>
      <c r="C51" s="689"/>
      <c r="D51" s="688">
        <v>1161</v>
      </c>
      <c r="E51" s="653" t="s">
        <v>897</v>
      </c>
    </row>
    <row r="52" spans="2:5">
      <c r="B52" s="690" t="s">
        <v>659</v>
      </c>
      <c r="C52" s="689"/>
      <c r="D52" s="688">
        <v>32244</v>
      </c>
      <c r="E52" s="675"/>
    </row>
    <row r="53" spans="2:5">
      <c r="B53" s="687" t="s">
        <v>638</v>
      </c>
      <c r="C53" s="686">
        <v>80989</v>
      </c>
      <c r="D53" s="685">
        <v>79579</v>
      </c>
      <c r="E53" s="684"/>
    </row>
    <row r="54" spans="2:5">
      <c r="B54" s="683" t="s">
        <v>438</v>
      </c>
      <c r="C54" s="682">
        <v>1292102</v>
      </c>
      <c r="D54" s="681">
        <v>1289642</v>
      </c>
      <c r="E54" s="680"/>
    </row>
    <row r="55" spans="2:5">
      <c r="B55" s="1973" t="s">
        <v>658</v>
      </c>
      <c r="C55" s="1974"/>
      <c r="D55" s="1974"/>
      <c r="E55" s="1975"/>
    </row>
    <row r="56" spans="2:5">
      <c r="B56" s="677" t="s">
        <v>437</v>
      </c>
      <c r="C56" s="348"/>
      <c r="D56" s="348"/>
      <c r="E56" s="661"/>
    </row>
    <row r="57" spans="2:5">
      <c r="B57" s="679" t="s">
        <v>657</v>
      </c>
      <c r="C57" s="348">
        <v>259503</v>
      </c>
      <c r="D57" s="348">
        <v>259503</v>
      </c>
      <c r="E57" s="661"/>
    </row>
    <row r="58" spans="2:5">
      <c r="B58" s="678" t="s">
        <v>656</v>
      </c>
      <c r="C58" s="348">
        <v>566966</v>
      </c>
      <c r="D58" s="348">
        <v>566966</v>
      </c>
      <c r="E58" s="661"/>
    </row>
    <row r="59" spans="2:5">
      <c r="B59" s="674" t="s">
        <v>655</v>
      </c>
      <c r="C59" s="654"/>
      <c r="D59" s="654">
        <v>0</v>
      </c>
      <c r="E59" s="653" t="s">
        <v>1464</v>
      </c>
    </row>
    <row r="60" spans="2:5">
      <c r="B60" s="674" t="s">
        <v>654</v>
      </c>
      <c r="C60" s="654"/>
      <c r="D60" s="654">
        <v>566966</v>
      </c>
      <c r="E60" s="653"/>
    </row>
    <row r="61" spans="2:5">
      <c r="B61" s="678" t="s">
        <v>653</v>
      </c>
      <c r="C61" s="348">
        <v>53113</v>
      </c>
      <c r="D61" s="348">
        <v>53113</v>
      </c>
      <c r="E61" s="661"/>
    </row>
    <row r="62" spans="2:5">
      <c r="B62" s="678"/>
      <c r="C62" s="348">
        <v>879582</v>
      </c>
      <c r="D62" s="348">
        <v>879582</v>
      </c>
      <c r="E62" s="661"/>
    </row>
    <row r="63" spans="2:5">
      <c r="B63" s="677" t="s">
        <v>652</v>
      </c>
      <c r="C63" s="348">
        <v>22876</v>
      </c>
      <c r="D63" s="348">
        <v>22876</v>
      </c>
      <c r="E63" s="661"/>
    </row>
    <row r="64" spans="2:5">
      <c r="B64" s="676" t="s">
        <v>179</v>
      </c>
      <c r="C64" s="348"/>
      <c r="D64" s="348"/>
      <c r="E64" s="661"/>
    </row>
    <row r="65" spans="2:5">
      <c r="B65" s="671" t="s">
        <v>432</v>
      </c>
      <c r="C65" s="348">
        <v>19844</v>
      </c>
      <c r="D65" s="348">
        <v>19844</v>
      </c>
      <c r="E65" s="661"/>
    </row>
    <row r="66" spans="2:5">
      <c r="B66" s="671" t="s">
        <v>651</v>
      </c>
      <c r="C66" s="348">
        <v>44220</v>
      </c>
      <c r="D66" s="348">
        <v>44220</v>
      </c>
      <c r="E66" s="661"/>
    </row>
    <row r="67" spans="2:5">
      <c r="B67" s="671" t="s">
        <v>430</v>
      </c>
      <c r="C67" s="348">
        <v>56880</v>
      </c>
      <c r="D67" s="348">
        <v>56880</v>
      </c>
      <c r="E67" s="661"/>
    </row>
    <row r="68" spans="2:5">
      <c r="B68" s="671" t="s">
        <v>429</v>
      </c>
      <c r="C68" s="348">
        <v>128145</v>
      </c>
      <c r="D68" s="348">
        <v>128145</v>
      </c>
      <c r="E68" s="661"/>
    </row>
    <row r="69" spans="2:5">
      <c r="B69" s="671" t="s">
        <v>428</v>
      </c>
      <c r="C69" s="348">
        <v>8413</v>
      </c>
      <c r="D69" s="348">
        <v>8413</v>
      </c>
      <c r="E69" s="661"/>
    </row>
    <row r="70" spans="2:5">
      <c r="B70" s="674" t="s">
        <v>650</v>
      </c>
      <c r="C70" s="654"/>
      <c r="D70" s="654">
        <v>792</v>
      </c>
      <c r="E70" s="675"/>
    </row>
    <row r="71" spans="2:5">
      <c r="B71" s="674" t="s">
        <v>649</v>
      </c>
      <c r="C71" s="654"/>
      <c r="D71" s="654">
        <v>7621</v>
      </c>
      <c r="E71" s="653"/>
    </row>
    <row r="72" spans="2:5">
      <c r="B72" s="655" t="s">
        <v>648</v>
      </c>
      <c r="C72" s="654"/>
      <c r="D72" s="654">
        <v>7424</v>
      </c>
      <c r="E72" s="673" t="s">
        <v>1173</v>
      </c>
    </row>
    <row r="73" spans="2:5">
      <c r="B73" s="655" t="s">
        <v>647</v>
      </c>
      <c r="C73" s="654"/>
      <c r="D73" s="654">
        <v>197</v>
      </c>
      <c r="E73" s="672"/>
    </row>
    <row r="74" spans="2:5" hidden="1">
      <c r="B74" s="655" t="s">
        <v>647</v>
      </c>
      <c r="C74" s="654"/>
      <c r="D74" s="654">
        <v>0</v>
      </c>
      <c r="E74" s="653"/>
    </row>
    <row r="75" spans="2:5">
      <c r="B75" s="671" t="s">
        <v>427</v>
      </c>
      <c r="C75" s="348">
        <v>58557</v>
      </c>
      <c r="D75" s="348">
        <v>56097</v>
      </c>
      <c r="E75" s="651"/>
    </row>
    <row r="76" spans="2:5">
      <c r="B76" s="670" t="s">
        <v>646</v>
      </c>
      <c r="C76" s="654"/>
      <c r="D76" s="654">
        <v>3</v>
      </c>
      <c r="E76" s="653" t="s">
        <v>1171</v>
      </c>
    </row>
    <row r="77" spans="2:5" ht="25.5">
      <c r="B77" s="670" t="s">
        <v>645</v>
      </c>
      <c r="C77" s="654"/>
      <c r="D77" s="654">
        <v>906</v>
      </c>
      <c r="E77" s="653" t="s">
        <v>1170</v>
      </c>
    </row>
    <row r="78" spans="2:5">
      <c r="B78" s="670" t="s">
        <v>644</v>
      </c>
      <c r="C78" s="654"/>
      <c r="D78" s="654">
        <v>1076</v>
      </c>
      <c r="E78" s="653"/>
    </row>
    <row r="79" spans="2:5">
      <c r="B79" s="669" t="s">
        <v>643</v>
      </c>
      <c r="C79" s="654"/>
      <c r="D79" s="654">
        <v>1412</v>
      </c>
      <c r="E79" s="653" t="s">
        <v>1169</v>
      </c>
    </row>
    <row r="80" spans="2:5">
      <c r="B80" s="669" t="s">
        <v>642</v>
      </c>
      <c r="C80" s="654"/>
      <c r="D80" s="654">
        <v>332</v>
      </c>
      <c r="E80" s="653" t="s">
        <v>1466</v>
      </c>
    </row>
    <row r="81" spans="2:5">
      <c r="B81" s="669" t="s">
        <v>641</v>
      </c>
      <c r="C81" s="654"/>
      <c r="D81" s="654">
        <v>321</v>
      </c>
      <c r="E81" s="653" t="s">
        <v>1467</v>
      </c>
    </row>
    <row r="82" spans="2:5">
      <c r="B82" s="669" t="s">
        <v>640</v>
      </c>
      <c r="C82" s="654"/>
      <c r="D82" s="654">
        <v>-989</v>
      </c>
      <c r="E82" s="653"/>
    </row>
    <row r="83" spans="2:5">
      <c r="B83" s="655" t="s">
        <v>639</v>
      </c>
      <c r="C83" s="654"/>
      <c r="D83" s="654">
        <v>54112</v>
      </c>
      <c r="E83" s="653"/>
    </row>
    <row r="84" spans="2:5">
      <c r="B84" s="668" t="s">
        <v>638</v>
      </c>
      <c r="C84" s="667">
        <v>316059</v>
      </c>
      <c r="D84" s="667">
        <v>313599</v>
      </c>
      <c r="E84" s="666"/>
    </row>
    <row r="85" spans="2:5">
      <c r="B85" s="665" t="s">
        <v>426</v>
      </c>
      <c r="C85" s="664">
        <v>1218517</v>
      </c>
      <c r="D85" s="664">
        <v>1216057</v>
      </c>
      <c r="E85" s="663"/>
    </row>
    <row r="86" spans="2:5">
      <c r="B86" s="1973" t="s">
        <v>637</v>
      </c>
      <c r="C86" s="1974"/>
      <c r="D86" s="1974"/>
      <c r="E86" s="1975"/>
    </row>
    <row r="87" spans="2:5">
      <c r="B87" s="652" t="s">
        <v>636</v>
      </c>
      <c r="C87" s="662"/>
      <c r="D87" s="348"/>
      <c r="E87" s="661"/>
    </row>
    <row r="88" spans="2:5">
      <c r="B88" s="652" t="s">
        <v>635</v>
      </c>
      <c r="C88" s="348">
        <v>18728</v>
      </c>
      <c r="D88" s="348">
        <v>18728</v>
      </c>
      <c r="E88" s="660" t="s">
        <v>1468</v>
      </c>
    </row>
    <row r="89" spans="2:5">
      <c r="B89" s="659" t="s">
        <v>634</v>
      </c>
      <c r="C89" s="654"/>
      <c r="D89" s="654">
        <v>18728</v>
      </c>
      <c r="E89" s="653"/>
    </row>
    <row r="90" spans="2:5">
      <c r="B90" s="659" t="s">
        <v>633</v>
      </c>
      <c r="C90" s="654"/>
      <c r="D90" s="654">
        <v>0</v>
      </c>
      <c r="E90" s="653"/>
    </row>
    <row r="91" spans="2:5">
      <c r="B91" s="652" t="s">
        <v>632</v>
      </c>
      <c r="C91" s="348">
        <v>53151</v>
      </c>
      <c r="D91" s="348">
        <v>53151</v>
      </c>
      <c r="E91" s="651" t="s">
        <v>1451</v>
      </c>
    </row>
    <row r="92" spans="2:5">
      <c r="B92" s="652" t="s">
        <v>631</v>
      </c>
      <c r="C92" s="348">
        <v>-6684</v>
      </c>
      <c r="D92" s="348">
        <v>-6684</v>
      </c>
      <c r="E92" s="651" t="s">
        <v>1452</v>
      </c>
    </row>
    <row r="93" spans="2:5">
      <c r="B93" s="655" t="s">
        <v>630</v>
      </c>
      <c r="C93" s="654"/>
      <c r="D93" s="654">
        <v>-2853</v>
      </c>
      <c r="E93" s="653" t="s">
        <v>1455</v>
      </c>
    </row>
    <row r="94" spans="2:5">
      <c r="B94" s="655" t="s">
        <v>629</v>
      </c>
      <c r="C94" s="654"/>
      <c r="D94" s="654">
        <v>-3831</v>
      </c>
      <c r="E94" s="653"/>
    </row>
    <row r="95" spans="2:5">
      <c r="B95" s="652" t="s">
        <v>628</v>
      </c>
      <c r="C95" s="348">
        <v>-152</v>
      </c>
      <c r="D95" s="348">
        <v>-152</v>
      </c>
      <c r="E95" s="651"/>
    </row>
    <row r="96" spans="2:5">
      <c r="B96" s="658" t="s">
        <v>621</v>
      </c>
      <c r="C96" s="657"/>
      <c r="D96" s="654">
        <v>-152</v>
      </c>
      <c r="E96" s="653" t="s">
        <v>1469</v>
      </c>
    </row>
    <row r="97" spans="1:6">
      <c r="B97" s="658" t="s">
        <v>627</v>
      </c>
      <c r="C97" s="657"/>
      <c r="D97" s="654">
        <v>0</v>
      </c>
      <c r="E97" s="653"/>
    </row>
    <row r="98" spans="1:6">
      <c r="B98" s="652" t="s">
        <v>626</v>
      </c>
      <c r="C98" s="348">
        <v>65043</v>
      </c>
      <c r="D98" s="348">
        <v>65043</v>
      </c>
      <c r="E98" s="651"/>
    </row>
    <row r="99" spans="1:6">
      <c r="B99" s="652" t="s">
        <v>625</v>
      </c>
      <c r="C99" s="348">
        <v>7052</v>
      </c>
      <c r="D99" s="348">
        <v>7052</v>
      </c>
      <c r="E99" s="651"/>
    </row>
    <row r="100" spans="1:6">
      <c r="B100" s="655" t="s">
        <v>624</v>
      </c>
      <c r="C100" s="654"/>
      <c r="D100" s="654">
        <v>7052</v>
      </c>
      <c r="E100" s="653" t="s">
        <v>1459</v>
      </c>
    </row>
    <row r="101" spans="1:6">
      <c r="B101" s="652"/>
      <c r="C101" s="348"/>
      <c r="D101" s="348"/>
      <c r="E101" s="651"/>
    </row>
    <row r="102" spans="1:6">
      <c r="B102" s="656" t="s">
        <v>623</v>
      </c>
      <c r="C102" s="348">
        <v>72095</v>
      </c>
      <c r="D102" s="348">
        <v>72095</v>
      </c>
      <c r="E102" s="651"/>
    </row>
    <row r="103" spans="1:6">
      <c r="B103" s="652" t="s">
        <v>622</v>
      </c>
      <c r="C103" s="348">
        <v>1490</v>
      </c>
      <c r="D103" s="348">
        <v>1490</v>
      </c>
      <c r="E103" s="651"/>
    </row>
    <row r="104" spans="1:6">
      <c r="B104" s="655" t="s">
        <v>621</v>
      </c>
      <c r="C104" s="654"/>
      <c r="D104" s="654">
        <v>693</v>
      </c>
      <c r="E104" s="653" t="s">
        <v>1453</v>
      </c>
    </row>
    <row r="105" spans="1:6">
      <c r="B105" s="655" t="s">
        <v>620</v>
      </c>
      <c r="C105" s="654"/>
      <c r="D105" s="654">
        <v>110</v>
      </c>
      <c r="E105" s="653" t="s">
        <v>1461</v>
      </c>
    </row>
    <row r="106" spans="1:6">
      <c r="B106" s="655" t="s">
        <v>619</v>
      </c>
      <c r="C106" s="654"/>
      <c r="D106" s="654">
        <v>91</v>
      </c>
      <c r="E106" s="653" t="s">
        <v>1462</v>
      </c>
    </row>
    <row r="107" spans="1:6">
      <c r="B107" s="655" t="s">
        <v>618</v>
      </c>
      <c r="C107" s="654"/>
      <c r="D107" s="654">
        <v>596</v>
      </c>
      <c r="E107" s="653"/>
    </row>
    <row r="108" spans="1:6">
      <c r="B108" s="652" t="s">
        <v>617</v>
      </c>
      <c r="C108" s="348">
        <v>73585</v>
      </c>
      <c r="D108" s="348">
        <v>73585</v>
      </c>
      <c r="E108" s="651"/>
    </row>
    <row r="109" spans="1:6">
      <c r="B109" s="650" t="s">
        <v>616</v>
      </c>
      <c r="C109" s="649">
        <v>1292102</v>
      </c>
      <c r="D109" s="649">
        <v>1289642</v>
      </c>
      <c r="E109" s="648"/>
    </row>
    <row r="110" spans="1:6" ht="19.5" customHeight="1">
      <c r="A110" s="647"/>
      <c r="B110" s="1972" t="s">
        <v>1419</v>
      </c>
      <c r="C110" s="1972"/>
      <c r="D110" s="1972"/>
      <c r="E110" s="1972"/>
      <c r="F110" s="647"/>
    </row>
    <row r="111" spans="1:6" ht="88.5" customHeight="1">
      <c r="A111" s="647"/>
      <c r="B111" s="1969" t="s">
        <v>1420</v>
      </c>
      <c r="C111" s="1969"/>
      <c r="D111" s="1969"/>
      <c r="E111" s="1969"/>
      <c r="F111" s="647"/>
    </row>
    <row r="112" spans="1:6" ht="3.6" customHeight="1">
      <c r="A112" s="647"/>
      <c r="B112" s="1968"/>
      <c r="C112" s="1968"/>
      <c r="D112" s="1968"/>
      <c r="E112" s="1968"/>
      <c r="F112" s="647"/>
    </row>
    <row r="113" spans="2:10" ht="3" customHeight="1">
      <c r="B113" s="1969"/>
      <c r="C113" s="1969"/>
      <c r="D113" s="1969"/>
      <c r="E113" s="1969"/>
      <c r="F113" s="646"/>
      <c r="G113" s="646"/>
      <c r="H113" s="646"/>
      <c r="I113" s="646"/>
      <c r="J113" s="646"/>
    </row>
    <row r="114" spans="2:10" ht="9.6" hidden="1" customHeight="1">
      <c r="D114" s="645"/>
    </row>
    <row r="115" spans="2:10" ht="17.25" hidden="1">
      <c r="B115" s="643"/>
    </row>
    <row r="116" spans="2:10" hidden="1">
      <c r="B116" s="644"/>
    </row>
    <row r="117" spans="2:10" hidden="1">
      <c r="B117" s="644"/>
    </row>
    <row r="118" spans="2:10" hidden="1">
      <c r="B118" s="644"/>
    </row>
    <row r="119" spans="2:10" hidden="1">
      <c r="B119" s="644"/>
    </row>
    <row r="120" spans="2:10" hidden="1">
      <c r="B120" s="644"/>
    </row>
    <row r="121" spans="2:10" hidden="1">
      <c r="B121" s="644"/>
    </row>
    <row r="123" spans="2:10" ht="17.25" hidden="1">
      <c r="B123" s="643"/>
    </row>
    <row r="124" spans="2:10" ht="30" hidden="1" customHeight="1">
      <c r="B124" s="1978"/>
      <c r="C124" s="1978"/>
      <c r="D124" s="1978"/>
      <c r="E124" s="1978"/>
      <c r="F124" s="1978"/>
    </row>
    <row r="125" spans="2:10" hidden="1">
      <c r="B125" s="1978"/>
      <c r="C125" s="1978"/>
      <c r="D125" s="1978"/>
      <c r="E125" s="1978"/>
      <c r="F125" s="1978"/>
    </row>
    <row r="126" spans="2:10" hidden="1">
      <c r="B126" s="1978"/>
      <c r="C126" s="1978"/>
      <c r="D126" s="1978"/>
      <c r="E126" s="1978"/>
      <c r="F126" s="1978"/>
    </row>
    <row r="127" spans="2:10" hidden="1">
      <c r="B127" s="642"/>
    </row>
    <row r="128" spans="2:10" hidden="1">
      <c r="B128" s="1978"/>
      <c r="C128" s="1978"/>
      <c r="D128" s="1978"/>
      <c r="E128" s="1978"/>
      <c r="F128" s="1978"/>
    </row>
    <row r="129" spans="2:6" ht="39" hidden="1" customHeight="1">
      <c r="B129" s="1978"/>
      <c r="C129" s="1978"/>
      <c r="D129" s="1978"/>
      <c r="E129" s="1978"/>
      <c r="F129" s="1978"/>
    </row>
    <row r="131" spans="2:6" hidden="1">
      <c r="B131" s="641"/>
    </row>
    <row r="132" spans="2:6" ht="42.75" hidden="1" customHeight="1">
      <c r="B132" s="1971"/>
      <c r="C132" s="1971"/>
      <c r="D132" s="1971"/>
      <c r="E132" s="1971"/>
    </row>
    <row r="133" spans="2:6" ht="27.75" hidden="1" customHeight="1">
      <c r="B133" s="1971"/>
      <c r="C133" s="1971"/>
      <c r="D133" s="1971"/>
      <c r="E133" s="1971"/>
      <c r="F133" s="1971"/>
    </row>
    <row r="134" spans="2:6" ht="21" hidden="1" customHeight="1">
      <c r="B134" s="1971"/>
      <c r="C134" s="1971"/>
      <c r="D134" s="1971"/>
      <c r="E134" s="1971"/>
    </row>
    <row r="135" spans="2:6" hidden="1">
      <c r="B135" s="641"/>
    </row>
    <row r="136" spans="2:6" ht="65.25" hidden="1" customHeight="1">
      <c r="B136" s="1971"/>
      <c r="C136" s="1971"/>
      <c r="D136" s="1971"/>
      <c r="E136" s="1971"/>
    </row>
    <row r="137" spans="2:6" hidden="1">
      <c r="B137" s="641"/>
    </row>
    <row r="138" spans="2:6" hidden="1">
      <c r="B138" s="640"/>
      <c r="C138" s="640"/>
    </row>
    <row r="139" spans="2:6" hidden="1">
      <c r="B139" s="639"/>
    </row>
  </sheetData>
  <mergeCells count="17">
    <mergeCell ref="B136:E136"/>
    <mergeCell ref="B124:F124"/>
    <mergeCell ref="B125:F125"/>
    <mergeCell ref="B126:F126"/>
    <mergeCell ref="B128:F128"/>
    <mergeCell ref="B129:F129"/>
    <mergeCell ref="B132:E132"/>
    <mergeCell ref="B112:E112"/>
    <mergeCell ref="B111:E111"/>
    <mergeCell ref="B3:B5"/>
    <mergeCell ref="B133:F133"/>
    <mergeCell ref="B134:E134"/>
    <mergeCell ref="B113:E113"/>
    <mergeCell ref="B110:E110"/>
    <mergeCell ref="B55:E55"/>
    <mergeCell ref="B86:E86"/>
    <mergeCell ref="E4:E5"/>
  </mergeCells>
  <hyperlinks>
    <hyperlink ref="B1" location="ToC!A1" display="Back to Table of Contents" xr:uid="{50A1810A-C12C-46EF-890F-7F3EB10B5EC3}"/>
  </hyperlinks>
  <pageMargins left="0.5" right="0.5" top="0.5" bottom="0.5" header="0.25" footer="0.3"/>
  <pageSetup scale="85" orientation="landscape" r:id="rId1"/>
  <headerFooter>
    <oddFooter>&amp;L&amp;G&amp;CSupplementary Regulatory Capital Disclosure&amp;R Page &amp;P of &amp;N</oddFooter>
  </headerFooter>
  <rowBreaks count="3" manualBreakCount="3">
    <brk id="33" max="16383" man="1"/>
    <brk id="54" max="16383" man="1"/>
    <brk id="85"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9144-EA50-4BF7-8717-196EE2753F2C}">
  <sheetPr codeName="Sheet13">
    <tabColor theme="5"/>
  </sheetPr>
  <dimension ref="A1:Q42"/>
  <sheetViews>
    <sheetView topLeftCell="A25" zoomScaleNormal="100" workbookViewId="0"/>
  </sheetViews>
  <sheetFormatPr defaultColWidth="0" defaultRowHeight="15" zeroHeight="1"/>
  <cols>
    <col min="1" max="1" width="1.5703125" style="1" customWidth="1"/>
    <col min="2" max="2" width="7.42578125" style="1" customWidth="1"/>
    <col min="3" max="3" width="81.42578125" style="1" customWidth="1"/>
    <col min="4" max="7" width="24" style="1" customWidth="1"/>
    <col min="8" max="8" width="1.5703125" style="1" customWidth="1"/>
    <col min="9" max="15" width="9.42578125" style="1" hidden="1" customWidth="1"/>
    <col min="16" max="17" width="0" style="1" hidden="1" customWidth="1"/>
    <col min="18" max="16384" width="9.42578125" style="1" hidden="1"/>
  </cols>
  <sheetData>
    <row r="1" spans="2:7" ht="12" customHeight="1">
      <c r="B1" s="141" t="s">
        <v>126</v>
      </c>
    </row>
    <row r="2" spans="2:7" s="49" customFormat="1" ht="20.100000000000001" customHeight="1">
      <c r="B2" s="745" t="s">
        <v>734</v>
      </c>
      <c r="C2" s="744"/>
      <c r="D2" s="744"/>
      <c r="E2" s="744"/>
      <c r="F2" s="744"/>
      <c r="G2" s="743"/>
    </row>
    <row r="3" spans="2:7">
      <c r="B3" s="1979" t="s">
        <v>162</v>
      </c>
      <c r="C3" s="1980"/>
      <c r="D3" s="362" t="s">
        <v>235</v>
      </c>
      <c r="E3" s="360" t="s">
        <v>234</v>
      </c>
      <c r="F3" s="360" t="s">
        <v>233</v>
      </c>
      <c r="G3" s="359" t="s">
        <v>232</v>
      </c>
    </row>
    <row r="4" spans="2:7" ht="30">
      <c r="B4" s="1981"/>
      <c r="C4" s="1982"/>
      <c r="D4" s="742" t="str">
        <f>CurrQtr &amp;
"
Amounts"</f>
        <v>Q3 2022
Amounts</v>
      </c>
      <c r="E4" s="741" t="str">
        <f>LastQtr &amp;
"
Amounts"</f>
        <v>Q2 2022
Amounts</v>
      </c>
      <c r="F4" s="741" t="str">
        <f>Last2Qtr &amp;
"
Amounts"</f>
        <v>Q1 2022
Amounts</v>
      </c>
      <c r="G4" s="740" t="str">
        <f>Last3Qtr &amp;
"
Amounts"</f>
        <v>Q4 2021
Amounts</v>
      </c>
    </row>
    <row r="5" spans="2:7">
      <c r="B5" s="739"/>
      <c r="C5" s="737" t="s">
        <v>733</v>
      </c>
      <c r="D5" s="738"/>
      <c r="E5" s="737"/>
      <c r="F5" s="737"/>
      <c r="G5" s="736"/>
    </row>
    <row r="6" spans="2:7">
      <c r="B6" s="340">
        <v>1</v>
      </c>
      <c r="C6" s="727" t="s">
        <v>581</v>
      </c>
      <c r="D6" s="350">
        <v>51639</v>
      </c>
      <c r="E6" s="348">
        <v>51547</v>
      </c>
      <c r="F6" s="348">
        <v>52150</v>
      </c>
      <c r="G6" s="347">
        <v>51010</v>
      </c>
    </row>
    <row r="7" spans="2:7">
      <c r="B7" s="340">
        <v>2</v>
      </c>
      <c r="C7" s="727" t="s">
        <v>732</v>
      </c>
      <c r="D7" s="350">
        <v>7162</v>
      </c>
      <c r="E7" s="348">
        <v>5654</v>
      </c>
      <c r="F7" s="348">
        <v>5761</v>
      </c>
      <c r="G7" s="347">
        <v>6905</v>
      </c>
    </row>
    <row r="8" spans="2:7">
      <c r="B8" s="340">
        <v>3</v>
      </c>
      <c r="C8" s="727" t="s">
        <v>731</v>
      </c>
      <c r="D8" s="350">
        <v>0</v>
      </c>
      <c r="E8" s="348">
        <v>0</v>
      </c>
      <c r="F8" s="348">
        <v>0</v>
      </c>
      <c r="G8" s="347">
        <v>0</v>
      </c>
    </row>
    <row r="9" spans="2:7">
      <c r="B9" s="340">
        <v>4</v>
      </c>
      <c r="C9" s="727" t="s">
        <v>726</v>
      </c>
      <c r="D9" s="350">
        <v>0</v>
      </c>
      <c r="E9" s="348">
        <v>0</v>
      </c>
      <c r="F9" s="348">
        <v>0</v>
      </c>
      <c r="G9" s="347">
        <v>0</v>
      </c>
    </row>
    <row r="10" spans="2:7">
      <c r="B10" s="340">
        <v>5</v>
      </c>
      <c r="C10" s="727" t="s">
        <v>730</v>
      </c>
      <c r="D10" s="350">
        <v>7162</v>
      </c>
      <c r="E10" s="348">
        <v>5654</v>
      </c>
      <c r="F10" s="348">
        <v>5761</v>
      </c>
      <c r="G10" s="347">
        <v>6905</v>
      </c>
    </row>
    <row r="11" spans="2:7">
      <c r="B11" s="340">
        <v>6</v>
      </c>
      <c r="C11" s="727" t="s">
        <v>729</v>
      </c>
      <c r="D11" s="350">
        <v>9285</v>
      </c>
      <c r="E11" s="348">
        <v>9427</v>
      </c>
      <c r="F11" s="348">
        <v>7616</v>
      </c>
      <c r="G11" s="347">
        <v>8186</v>
      </c>
    </row>
    <row r="12" spans="2:7">
      <c r="B12" s="340">
        <v>7</v>
      </c>
      <c r="C12" s="727" t="s">
        <v>728</v>
      </c>
      <c r="D12" s="350">
        <v>640</v>
      </c>
      <c r="E12" s="348">
        <v>641</v>
      </c>
      <c r="F12" s="348">
        <v>635</v>
      </c>
      <c r="G12" s="347">
        <v>411</v>
      </c>
    </row>
    <row r="13" spans="2:7">
      <c r="B13" s="340">
        <v>8</v>
      </c>
      <c r="C13" s="727" t="s">
        <v>727</v>
      </c>
      <c r="D13" s="350">
        <v>0</v>
      </c>
      <c r="E13" s="348">
        <v>0</v>
      </c>
      <c r="F13" s="348">
        <v>0</v>
      </c>
      <c r="G13" s="347">
        <v>0</v>
      </c>
    </row>
    <row r="14" spans="2:7">
      <c r="B14" s="340">
        <v>9</v>
      </c>
      <c r="C14" s="727" t="s">
        <v>726</v>
      </c>
      <c r="D14" s="350">
        <v>0</v>
      </c>
      <c r="E14" s="348">
        <v>0</v>
      </c>
      <c r="F14" s="348">
        <v>0</v>
      </c>
      <c r="G14" s="347">
        <v>0</v>
      </c>
    </row>
    <row r="15" spans="2:7">
      <c r="B15" s="340">
        <v>10</v>
      </c>
      <c r="C15" s="727" t="s">
        <v>725</v>
      </c>
      <c r="D15" s="350">
        <v>9925</v>
      </c>
      <c r="E15" s="348">
        <v>10068</v>
      </c>
      <c r="F15" s="348">
        <v>8251</v>
      </c>
      <c r="G15" s="347">
        <v>8597</v>
      </c>
    </row>
    <row r="16" spans="2:7">
      <c r="B16" s="340">
        <v>11</v>
      </c>
      <c r="C16" s="727" t="s">
        <v>724</v>
      </c>
      <c r="D16" s="350">
        <v>68726</v>
      </c>
      <c r="E16" s="348">
        <v>67269</v>
      </c>
      <c r="F16" s="348">
        <v>66162</v>
      </c>
      <c r="G16" s="347">
        <v>66512</v>
      </c>
    </row>
    <row r="17" spans="2:7">
      <c r="B17" s="726"/>
      <c r="C17" s="734" t="s">
        <v>723</v>
      </c>
      <c r="D17" s="735"/>
      <c r="E17" s="734"/>
      <c r="F17" s="734"/>
      <c r="G17" s="733"/>
    </row>
    <row r="18" spans="2:7">
      <c r="B18" s="340">
        <v>12</v>
      </c>
      <c r="C18" s="727" t="s">
        <v>722</v>
      </c>
      <c r="D18" s="350">
        <v>0</v>
      </c>
      <c r="E18" s="348">
        <v>0</v>
      </c>
      <c r="F18" s="348">
        <v>0</v>
      </c>
      <c r="G18" s="347">
        <v>0</v>
      </c>
    </row>
    <row r="19" spans="2:7" ht="25.5">
      <c r="B19" s="340">
        <v>13</v>
      </c>
      <c r="C19" s="727" t="s">
        <v>721</v>
      </c>
      <c r="D19" s="350">
        <v>60344</v>
      </c>
      <c r="E19" s="348">
        <v>67072</v>
      </c>
      <c r="F19" s="348">
        <v>56821</v>
      </c>
      <c r="G19" s="347">
        <v>49327</v>
      </c>
    </row>
    <row r="20" spans="2:7">
      <c r="B20" s="340">
        <v>14</v>
      </c>
      <c r="C20" s="727" t="s">
        <v>720</v>
      </c>
      <c r="D20" s="338" t="s">
        <v>136</v>
      </c>
      <c r="E20" s="336" t="s">
        <v>136</v>
      </c>
      <c r="F20" s="336" t="s">
        <v>136</v>
      </c>
      <c r="G20" s="335" t="s">
        <v>136</v>
      </c>
    </row>
    <row r="21" spans="2:7">
      <c r="B21" s="340">
        <v>15</v>
      </c>
      <c r="C21" s="727" t="s">
        <v>719</v>
      </c>
      <c r="D21" s="338">
        <v>0</v>
      </c>
      <c r="E21" s="336">
        <v>0</v>
      </c>
      <c r="F21" s="336">
        <v>0</v>
      </c>
      <c r="G21" s="335">
        <v>0</v>
      </c>
    </row>
    <row r="22" spans="2:7">
      <c r="B22" s="340">
        <v>16</v>
      </c>
      <c r="C22" s="727" t="s">
        <v>718</v>
      </c>
      <c r="D22" s="338" t="s">
        <v>136</v>
      </c>
      <c r="E22" s="336" t="s">
        <v>136</v>
      </c>
      <c r="F22" s="336" t="s">
        <v>136</v>
      </c>
      <c r="G22" s="335" t="s">
        <v>136</v>
      </c>
    </row>
    <row r="23" spans="2:7">
      <c r="B23" s="340">
        <v>17</v>
      </c>
      <c r="C23" s="727" t="s">
        <v>717</v>
      </c>
      <c r="D23" s="350">
        <v>60344</v>
      </c>
      <c r="E23" s="348">
        <v>67072</v>
      </c>
      <c r="F23" s="348">
        <v>56821</v>
      </c>
      <c r="G23" s="347">
        <v>49327</v>
      </c>
    </row>
    <row r="24" spans="2:7">
      <c r="B24" s="726"/>
      <c r="C24" s="732" t="s">
        <v>716</v>
      </c>
      <c r="D24" s="724"/>
      <c r="E24" s="723"/>
      <c r="F24" s="723"/>
      <c r="G24" s="722"/>
    </row>
    <row r="25" spans="2:7">
      <c r="B25" s="340">
        <v>18</v>
      </c>
      <c r="C25" s="727" t="s">
        <v>715</v>
      </c>
      <c r="D25" s="350">
        <v>129070</v>
      </c>
      <c r="E25" s="348">
        <v>134341</v>
      </c>
      <c r="F25" s="348">
        <v>122983</v>
      </c>
      <c r="G25" s="347">
        <v>115839</v>
      </c>
    </row>
    <row r="26" spans="2:7" ht="25.5">
      <c r="B26" s="340">
        <v>19</v>
      </c>
      <c r="C26" s="731" t="s">
        <v>714</v>
      </c>
      <c r="D26" s="730" t="s">
        <v>136</v>
      </c>
      <c r="E26" s="729" t="s">
        <v>136</v>
      </c>
      <c r="F26" s="729" t="s">
        <v>136</v>
      </c>
      <c r="G26" s="728" t="s">
        <v>136</v>
      </c>
    </row>
    <row r="27" spans="2:7">
      <c r="B27" s="340">
        <v>20</v>
      </c>
      <c r="C27" s="727" t="s">
        <v>713</v>
      </c>
      <c r="D27" s="350">
        <v>-270</v>
      </c>
      <c r="E27" s="348">
        <v>-500</v>
      </c>
      <c r="F27" s="348">
        <v>-370</v>
      </c>
      <c r="G27" s="347">
        <v>-158</v>
      </c>
    </row>
    <row r="28" spans="2:7">
      <c r="B28" s="340">
        <v>21</v>
      </c>
      <c r="C28" s="727" t="s">
        <v>712</v>
      </c>
      <c r="D28" s="350">
        <v>0</v>
      </c>
      <c r="E28" s="348">
        <v>0</v>
      </c>
      <c r="F28" s="348">
        <v>0</v>
      </c>
      <c r="G28" s="347">
        <v>0</v>
      </c>
    </row>
    <row r="29" spans="2:7">
      <c r="B29" s="340">
        <v>22</v>
      </c>
      <c r="C29" s="727" t="s">
        <v>711</v>
      </c>
      <c r="D29" s="350">
        <v>128800</v>
      </c>
      <c r="E29" s="348">
        <v>133841</v>
      </c>
      <c r="F29" s="348">
        <v>122613</v>
      </c>
      <c r="G29" s="347">
        <v>115681</v>
      </c>
    </row>
    <row r="30" spans="2:7">
      <c r="B30" s="726"/>
      <c r="C30" s="725" t="s">
        <v>710</v>
      </c>
      <c r="D30" s="724"/>
      <c r="E30" s="723"/>
      <c r="F30" s="723"/>
      <c r="G30" s="722"/>
    </row>
    <row r="31" spans="2:7">
      <c r="B31" s="340">
        <v>23</v>
      </c>
      <c r="C31" s="727" t="s">
        <v>709</v>
      </c>
      <c r="D31" s="350">
        <v>452800</v>
      </c>
      <c r="E31" s="348">
        <v>445273</v>
      </c>
      <c r="F31" s="348">
        <v>433682</v>
      </c>
      <c r="G31" s="347">
        <v>416105</v>
      </c>
    </row>
    <row r="32" spans="2:7">
      <c r="B32" s="340">
        <v>24</v>
      </c>
      <c r="C32" s="727" t="s">
        <v>708</v>
      </c>
      <c r="D32" s="350">
        <v>1388823</v>
      </c>
      <c r="E32" s="348">
        <v>1360184</v>
      </c>
      <c r="F32" s="348">
        <v>1308247</v>
      </c>
      <c r="G32" s="347">
        <v>1201766</v>
      </c>
    </row>
    <row r="33" spans="2:7">
      <c r="B33" s="726"/>
      <c r="C33" s="725" t="s">
        <v>707</v>
      </c>
      <c r="D33" s="724"/>
      <c r="E33" s="723"/>
      <c r="F33" s="723"/>
      <c r="G33" s="722"/>
    </row>
    <row r="34" spans="2:7">
      <c r="B34" s="340">
        <v>25</v>
      </c>
      <c r="C34" s="402" t="s">
        <v>706</v>
      </c>
      <c r="D34" s="344">
        <v>0.28399999999999997</v>
      </c>
      <c r="E34" s="346">
        <v>0.30099999999999999</v>
      </c>
      <c r="F34" s="346">
        <v>0.28299999999999997</v>
      </c>
      <c r="G34" s="345">
        <v>0.27800000000000002</v>
      </c>
    </row>
    <row r="35" spans="2:7">
      <c r="B35" s="340">
        <v>26</v>
      </c>
      <c r="C35" s="402" t="s">
        <v>705</v>
      </c>
      <c r="D35" s="344">
        <v>9.2999999999999999E-2</v>
      </c>
      <c r="E35" s="346">
        <v>9.8000000000000004E-2</v>
      </c>
      <c r="F35" s="346">
        <v>9.4E-2</v>
      </c>
      <c r="G35" s="345">
        <v>9.6000000000000002E-2</v>
      </c>
    </row>
    <row r="36" spans="2:7" ht="25.5">
      <c r="B36" s="340">
        <v>27</v>
      </c>
      <c r="C36" s="402" t="s">
        <v>704</v>
      </c>
      <c r="D36" s="344">
        <v>6.9000000000000006E-2</v>
      </c>
      <c r="E36" s="342">
        <v>7.0000000000000007E-2</v>
      </c>
      <c r="F36" s="721">
        <v>7.0999999999999994E-2</v>
      </c>
      <c r="G36" s="720" t="s">
        <v>136</v>
      </c>
    </row>
    <row r="37" spans="2:7" ht="29.85" customHeight="1">
      <c r="B37" s="340">
        <v>28</v>
      </c>
      <c r="C37" s="402" t="s">
        <v>703</v>
      </c>
      <c r="D37" s="344">
        <v>3.5000000000000003E-2</v>
      </c>
      <c r="E37" s="346">
        <v>3.5050000000000005E-2</v>
      </c>
      <c r="F37" s="346">
        <v>3.5050000000000005E-2</v>
      </c>
      <c r="G37" s="345">
        <v>3.5050000000000005E-2</v>
      </c>
    </row>
    <row r="38" spans="2:7">
      <c r="B38" s="340">
        <v>29</v>
      </c>
      <c r="C38" s="402" t="s">
        <v>702</v>
      </c>
      <c r="D38" s="344">
        <v>2.5000000000000001E-2</v>
      </c>
      <c r="E38" s="346">
        <v>2.5000000000000001E-2</v>
      </c>
      <c r="F38" s="346">
        <v>2.5000000000000001E-2</v>
      </c>
      <c r="G38" s="345">
        <v>2.5000000000000001E-2</v>
      </c>
    </row>
    <row r="39" spans="2:7">
      <c r="B39" s="340">
        <v>30</v>
      </c>
      <c r="C39" s="402" t="s">
        <v>701</v>
      </c>
      <c r="D39" s="344">
        <v>0</v>
      </c>
      <c r="E39" s="346">
        <v>5.0000000000000002E-5</v>
      </c>
      <c r="F39" s="346">
        <v>5.0000000000000002E-5</v>
      </c>
      <c r="G39" s="345">
        <v>5.0000000000000002E-5</v>
      </c>
    </row>
    <row r="40" spans="2:7">
      <c r="B40" s="334">
        <v>31</v>
      </c>
      <c r="C40" s="719" t="s">
        <v>700</v>
      </c>
      <c r="D40" s="718">
        <v>0.01</v>
      </c>
      <c r="E40" s="717">
        <v>0.01</v>
      </c>
      <c r="F40" s="717">
        <v>0.01</v>
      </c>
      <c r="G40" s="716">
        <v>0.01</v>
      </c>
    </row>
    <row r="41" spans="2:7">
      <c r="B41" s="715" t="s">
        <v>699</v>
      </c>
      <c r="C41" s="378"/>
      <c r="D41" s="714"/>
      <c r="E41" s="714"/>
      <c r="F41" s="714"/>
      <c r="G41" s="714"/>
    </row>
    <row r="42" spans="2:7" ht="10.35" customHeight="1">
      <c r="B42" s="1" t="s">
        <v>244</v>
      </c>
      <c r="C42" s="713"/>
      <c r="D42" s="712"/>
      <c r="E42" s="712"/>
      <c r="F42" s="712"/>
      <c r="G42" s="712"/>
    </row>
  </sheetData>
  <mergeCells count="1">
    <mergeCell ref="B3:C4"/>
  </mergeCells>
  <hyperlinks>
    <hyperlink ref="B1" location="ToC!A1" display="Back to Table of Contents" xr:uid="{AD4DEB60-3FEE-45E1-A87A-B5D346B1FF6E}"/>
  </hyperlinks>
  <pageMargins left="0.5" right="0.5" top="0.5" bottom="0.5" header="0.25" footer="0.3"/>
  <pageSetup scale="65" orientation="landscape" r:id="rId1"/>
  <headerFooter>
    <oddFooter>&amp;L&amp;G&amp;CSupplementary Regulatory Capital Disclosure&amp;R Page &amp;P of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72B16-B991-41D8-997A-901D70DF2E64}">
  <sheetPr codeName="Sheet14">
    <tabColor theme="5"/>
  </sheetPr>
  <dimension ref="A1:K55"/>
  <sheetViews>
    <sheetView zoomScaleNormal="100" workbookViewId="0"/>
  </sheetViews>
  <sheetFormatPr defaultColWidth="0" defaultRowHeight="15" zeroHeight="1"/>
  <cols>
    <col min="1" max="1" width="3.42578125" style="1" customWidth="1"/>
    <col min="2" max="2" width="6.42578125" style="1" customWidth="1"/>
    <col min="3" max="3" width="51.42578125" style="1" customWidth="1"/>
    <col min="4" max="5" width="15.42578125" style="1" customWidth="1"/>
    <col min="6" max="6" width="18" style="1" customWidth="1"/>
    <col min="7" max="7" width="16.5703125" style="1" customWidth="1"/>
    <col min="8" max="8" width="15.42578125" style="1" customWidth="1"/>
    <col min="9" max="9" width="13.42578125" style="1" customWidth="1"/>
    <col min="10" max="10" width="15.5703125" style="1" customWidth="1"/>
    <col min="11" max="11" width="2" style="1" customWidth="1"/>
    <col min="12" max="16384" width="9.42578125" style="1" hidden="1"/>
  </cols>
  <sheetData>
    <row r="1" spans="1:10" ht="12" customHeight="1">
      <c r="B1" s="141" t="s">
        <v>126</v>
      </c>
    </row>
    <row r="2" spans="1:10" s="49" customFormat="1" ht="20.100000000000001" customHeight="1">
      <c r="A2" s="764"/>
      <c r="B2" s="470" t="s">
        <v>757</v>
      </c>
      <c r="C2" s="763"/>
      <c r="D2" s="763"/>
      <c r="E2" s="763"/>
      <c r="F2" s="763"/>
      <c r="G2" s="763"/>
      <c r="H2" s="763"/>
      <c r="I2" s="763"/>
      <c r="J2" s="762"/>
    </row>
    <row r="3" spans="1:10">
      <c r="B3" s="1954" t="str">
        <f>"(in $ millions)"</f>
        <v>(in $ millions)</v>
      </c>
      <c r="C3" s="1989"/>
      <c r="D3" s="1934" t="s">
        <v>756</v>
      </c>
      <c r="E3" s="1934"/>
      <c r="F3" s="1934"/>
      <c r="G3" s="1934"/>
      <c r="H3" s="1934"/>
      <c r="I3" s="1934"/>
      <c r="J3" s="1985" t="s">
        <v>755</v>
      </c>
    </row>
    <row r="4" spans="1:10">
      <c r="B4" s="1981"/>
      <c r="C4" s="1982"/>
      <c r="D4" s="1945" t="s">
        <v>1415</v>
      </c>
      <c r="E4" s="1945">
        <v>2</v>
      </c>
      <c r="F4" s="1945">
        <v>3</v>
      </c>
      <c r="G4" s="1945">
        <v>4</v>
      </c>
      <c r="H4" s="1945">
        <v>5</v>
      </c>
      <c r="I4" s="1945" t="s">
        <v>754</v>
      </c>
      <c r="J4" s="1986"/>
    </row>
    <row r="5" spans="1:10">
      <c r="B5" s="1990"/>
      <c r="C5" s="1991"/>
      <c r="D5" s="1946"/>
      <c r="E5" s="1946"/>
      <c r="F5" s="1946"/>
      <c r="G5" s="1946"/>
      <c r="H5" s="1946"/>
      <c r="I5" s="1946"/>
      <c r="J5" s="1948"/>
    </row>
    <row r="6" spans="1:10" ht="15" customHeight="1">
      <c r="B6" s="1987" t="str">
        <f>CurrQtr</f>
        <v>Q3 2022</v>
      </c>
      <c r="C6" s="1988"/>
      <c r="D6" s="758"/>
      <c r="E6" s="758"/>
      <c r="F6" s="758"/>
      <c r="G6" s="758"/>
      <c r="H6" s="758"/>
      <c r="I6" s="758"/>
      <c r="J6" s="757"/>
    </row>
    <row r="7" spans="1:10" ht="53.1" customHeight="1">
      <c r="B7" s="752">
        <v>1</v>
      </c>
      <c r="C7" s="602" t="s">
        <v>752</v>
      </c>
      <c r="D7" s="751" t="s">
        <v>751</v>
      </c>
      <c r="E7" s="751" t="s">
        <v>750</v>
      </c>
      <c r="F7" s="751" t="s">
        <v>749</v>
      </c>
      <c r="G7" s="751" t="s">
        <v>748</v>
      </c>
      <c r="H7" s="750" t="s">
        <v>747</v>
      </c>
      <c r="I7" s="750" t="s">
        <v>746</v>
      </c>
      <c r="J7" s="749" t="s">
        <v>206</v>
      </c>
    </row>
    <row r="8" spans="1:10">
      <c r="B8" s="340">
        <v>2</v>
      </c>
      <c r="C8" s="619" t="s">
        <v>745</v>
      </c>
      <c r="D8" s="348">
        <v>18728</v>
      </c>
      <c r="E8" s="348">
        <v>300</v>
      </c>
      <c r="F8" s="348">
        <v>6752</v>
      </c>
      <c r="G8" s="348">
        <v>8467</v>
      </c>
      <c r="H8" s="348">
        <v>70143</v>
      </c>
      <c r="I8" s="348">
        <v>0</v>
      </c>
      <c r="J8" s="347">
        <v>104390</v>
      </c>
    </row>
    <row r="9" spans="1:10">
      <c r="B9" s="340">
        <v>3</v>
      </c>
      <c r="C9" s="619" t="s">
        <v>744</v>
      </c>
      <c r="D9" s="348">
        <v>17</v>
      </c>
      <c r="E9" s="348">
        <v>0</v>
      </c>
      <c r="F9" s="348">
        <v>0</v>
      </c>
      <c r="G9" s="348">
        <v>0</v>
      </c>
      <c r="H9" s="348">
        <v>514</v>
      </c>
      <c r="I9" s="348">
        <v>0</v>
      </c>
      <c r="J9" s="347">
        <v>531</v>
      </c>
    </row>
    <row r="10" spans="1:10" ht="25.5">
      <c r="B10" s="340">
        <v>4</v>
      </c>
      <c r="C10" s="619" t="s">
        <v>743</v>
      </c>
      <c r="D10" s="348">
        <v>18711</v>
      </c>
      <c r="E10" s="348">
        <v>300</v>
      </c>
      <c r="F10" s="348">
        <v>6752</v>
      </c>
      <c r="G10" s="348">
        <v>8467</v>
      </c>
      <c r="H10" s="348">
        <v>69629</v>
      </c>
      <c r="I10" s="348">
        <v>0</v>
      </c>
      <c r="J10" s="347">
        <v>103859</v>
      </c>
    </row>
    <row r="11" spans="1:10">
      <c r="B11" s="340">
        <v>5</v>
      </c>
      <c r="C11" s="619" t="s">
        <v>753</v>
      </c>
      <c r="D11" s="348">
        <v>18711</v>
      </c>
      <c r="E11" s="348">
        <v>300</v>
      </c>
      <c r="F11" s="348">
        <v>6752</v>
      </c>
      <c r="G11" s="348">
        <v>8467</v>
      </c>
      <c r="H11" s="348">
        <v>61085</v>
      </c>
      <c r="I11" s="348">
        <v>0</v>
      </c>
      <c r="J11" s="347">
        <v>95315</v>
      </c>
    </row>
    <row r="12" spans="1:10">
      <c r="B12" s="340">
        <v>6</v>
      </c>
      <c r="C12" s="619" t="s">
        <v>741</v>
      </c>
      <c r="D12" s="348">
        <v>0</v>
      </c>
      <c r="E12" s="348">
        <v>0</v>
      </c>
      <c r="F12" s="348">
        <v>0</v>
      </c>
      <c r="G12" s="348">
        <v>0</v>
      </c>
      <c r="H12" s="348">
        <v>14167</v>
      </c>
      <c r="I12" s="348">
        <v>0</v>
      </c>
      <c r="J12" s="347">
        <v>14167</v>
      </c>
    </row>
    <row r="13" spans="1:10">
      <c r="B13" s="340">
        <v>7</v>
      </c>
      <c r="C13" s="619" t="s">
        <v>740</v>
      </c>
      <c r="D13" s="348">
        <v>0</v>
      </c>
      <c r="E13" s="348">
        <v>0</v>
      </c>
      <c r="F13" s="348">
        <v>0</v>
      </c>
      <c r="G13" s="348">
        <v>1851</v>
      </c>
      <c r="H13" s="348">
        <v>33042</v>
      </c>
      <c r="I13" s="348">
        <v>0</v>
      </c>
      <c r="J13" s="347">
        <v>34893</v>
      </c>
    </row>
    <row r="14" spans="1:10">
      <c r="B14" s="340">
        <v>8</v>
      </c>
      <c r="C14" s="619" t="s">
        <v>739</v>
      </c>
      <c r="D14" s="348">
        <v>0</v>
      </c>
      <c r="E14" s="348">
        <v>0</v>
      </c>
      <c r="F14" s="348">
        <v>0</v>
      </c>
      <c r="G14" s="348">
        <v>4933</v>
      </c>
      <c r="H14" s="348">
        <v>6222</v>
      </c>
      <c r="I14" s="348">
        <v>0</v>
      </c>
      <c r="J14" s="347">
        <v>11155</v>
      </c>
    </row>
    <row r="15" spans="1:10" ht="25.5">
      <c r="B15" s="340">
        <v>9</v>
      </c>
      <c r="C15" s="619" t="s">
        <v>738</v>
      </c>
      <c r="D15" s="348">
        <v>0</v>
      </c>
      <c r="E15" s="348">
        <v>0</v>
      </c>
      <c r="F15" s="348">
        <v>0</v>
      </c>
      <c r="G15" s="348">
        <v>1683</v>
      </c>
      <c r="H15" s="348">
        <v>7654</v>
      </c>
      <c r="I15" s="348">
        <v>0</v>
      </c>
      <c r="J15" s="347">
        <v>9337</v>
      </c>
    </row>
    <row r="16" spans="1:10">
      <c r="B16" s="340">
        <v>10</v>
      </c>
      <c r="C16" s="619" t="s">
        <v>737</v>
      </c>
      <c r="D16" s="348">
        <v>18711</v>
      </c>
      <c r="E16" s="348">
        <v>300</v>
      </c>
      <c r="F16" s="348">
        <v>6752</v>
      </c>
      <c r="G16" s="348">
        <v>0</v>
      </c>
      <c r="H16" s="348">
        <v>0</v>
      </c>
      <c r="I16" s="348">
        <v>0</v>
      </c>
      <c r="J16" s="347">
        <v>25763</v>
      </c>
    </row>
    <row r="17" spans="2:10">
      <c r="B17" s="756"/>
      <c r="C17" s="755"/>
      <c r="D17" s="667"/>
      <c r="E17" s="667"/>
      <c r="F17" s="667"/>
      <c r="G17" s="667"/>
      <c r="H17" s="667"/>
      <c r="I17" s="667"/>
      <c r="J17" s="685"/>
    </row>
    <row r="18" spans="2:10" ht="15" customHeight="1">
      <c r="B18" s="1983" t="str">
        <f>LastQtr</f>
        <v>Q2 2022</v>
      </c>
      <c r="C18" s="1984"/>
      <c r="D18" s="754"/>
      <c r="E18" s="754"/>
      <c r="F18" s="754"/>
      <c r="G18" s="754"/>
      <c r="H18" s="754"/>
      <c r="I18" s="754"/>
      <c r="J18" s="753"/>
    </row>
    <row r="19" spans="2:10" ht="56.1" customHeight="1">
      <c r="B19" s="752">
        <v>1</v>
      </c>
      <c r="C19" s="602" t="s">
        <v>752</v>
      </c>
      <c r="D19" s="751" t="s">
        <v>751</v>
      </c>
      <c r="E19" s="751" t="s">
        <v>750</v>
      </c>
      <c r="F19" s="751" t="s">
        <v>749</v>
      </c>
      <c r="G19" s="751" t="s">
        <v>748</v>
      </c>
      <c r="H19" s="750" t="s">
        <v>747</v>
      </c>
      <c r="I19" s="750" t="s">
        <v>746</v>
      </c>
      <c r="J19" s="749" t="s">
        <v>206</v>
      </c>
    </row>
    <row r="20" spans="2:10">
      <c r="B20" s="340">
        <v>2</v>
      </c>
      <c r="C20" s="619" t="s">
        <v>745</v>
      </c>
      <c r="D20" s="348">
        <v>18799</v>
      </c>
      <c r="E20" s="348">
        <v>300</v>
      </c>
      <c r="F20" s="348">
        <v>5252</v>
      </c>
      <c r="G20" s="348">
        <v>8510</v>
      </c>
      <c r="H20" s="348">
        <v>71009</v>
      </c>
      <c r="I20" s="348">
        <v>0</v>
      </c>
      <c r="J20" s="347">
        <v>103870</v>
      </c>
    </row>
    <row r="21" spans="2:10">
      <c r="B21" s="340">
        <v>3</v>
      </c>
      <c r="C21" s="619" t="s">
        <v>744</v>
      </c>
      <c r="D21" s="348">
        <v>14</v>
      </c>
      <c r="E21" s="348">
        <v>0</v>
      </c>
      <c r="F21" s="348">
        <v>0</v>
      </c>
      <c r="G21" s="348">
        <v>0</v>
      </c>
      <c r="H21" s="348">
        <v>502</v>
      </c>
      <c r="I21" s="348">
        <v>0</v>
      </c>
      <c r="J21" s="347">
        <v>516</v>
      </c>
    </row>
    <row r="22" spans="2:10" ht="25.5">
      <c r="B22" s="340">
        <v>4</v>
      </c>
      <c r="C22" s="619" t="s">
        <v>743</v>
      </c>
      <c r="D22" s="348">
        <v>18785</v>
      </c>
      <c r="E22" s="348">
        <v>300</v>
      </c>
      <c r="F22" s="348">
        <v>5252</v>
      </c>
      <c r="G22" s="348">
        <v>8510</v>
      </c>
      <c r="H22" s="348">
        <v>70507</v>
      </c>
      <c r="I22" s="348">
        <v>0</v>
      </c>
      <c r="J22" s="347">
        <v>103354</v>
      </c>
    </row>
    <row r="23" spans="2:10">
      <c r="B23" s="340">
        <v>5</v>
      </c>
      <c r="C23" s="619" t="s">
        <v>742</v>
      </c>
      <c r="D23" s="348">
        <v>18785</v>
      </c>
      <c r="E23" s="348">
        <v>300</v>
      </c>
      <c r="F23" s="348">
        <v>5252</v>
      </c>
      <c r="G23" s="348">
        <v>8510</v>
      </c>
      <c r="H23" s="348">
        <v>67269</v>
      </c>
      <c r="I23" s="348">
        <v>0</v>
      </c>
      <c r="J23" s="347">
        <v>100116</v>
      </c>
    </row>
    <row r="24" spans="2:10">
      <c r="B24" s="340">
        <v>6</v>
      </c>
      <c r="C24" s="619" t="s">
        <v>741</v>
      </c>
      <c r="D24" s="348">
        <v>0</v>
      </c>
      <c r="E24" s="348">
        <v>0</v>
      </c>
      <c r="F24" s="348">
        <v>0</v>
      </c>
      <c r="G24" s="348">
        <v>0</v>
      </c>
      <c r="H24" s="348">
        <v>11924</v>
      </c>
      <c r="I24" s="348">
        <v>0</v>
      </c>
      <c r="J24" s="347">
        <v>11924</v>
      </c>
    </row>
    <row r="25" spans="2:10">
      <c r="B25" s="340">
        <v>7</v>
      </c>
      <c r="C25" s="619" t="s">
        <v>740</v>
      </c>
      <c r="D25" s="348">
        <v>0</v>
      </c>
      <c r="E25" s="348">
        <v>0</v>
      </c>
      <c r="F25" s="348">
        <v>0</v>
      </c>
      <c r="G25" s="348">
        <v>1853</v>
      </c>
      <c r="H25" s="348">
        <v>35127</v>
      </c>
      <c r="I25" s="348">
        <v>0</v>
      </c>
      <c r="J25" s="347">
        <v>36980</v>
      </c>
    </row>
    <row r="26" spans="2:10">
      <c r="B26" s="340">
        <v>8</v>
      </c>
      <c r="C26" s="619" t="s">
        <v>739</v>
      </c>
      <c r="D26" s="348">
        <v>0</v>
      </c>
      <c r="E26" s="348">
        <v>0</v>
      </c>
      <c r="F26" s="348">
        <v>0</v>
      </c>
      <c r="G26" s="348">
        <v>3241</v>
      </c>
      <c r="H26" s="348">
        <v>11310</v>
      </c>
      <c r="I26" s="348">
        <v>0</v>
      </c>
      <c r="J26" s="347">
        <v>14551</v>
      </c>
    </row>
    <row r="27" spans="2:10" ht="25.5">
      <c r="B27" s="340">
        <v>9</v>
      </c>
      <c r="C27" s="619" t="s">
        <v>738</v>
      </c>
      <c r="D27" s="348">
        <v>0</v>
      </c>
      <c r="E27" s="348">
        <v>0</v>
      </c>
      <c r="F27" s="348">
        <v>0</v>
      </c>
      <c r="G27" s="348">
        <v>3416</v>
      </c>
      <c r="H27" s="348">
        <v>8908</v>
      </c>
      <c r="I27" s="348">
        <v>0</v>
      </c>
      <c r="J27" s="347">
        <v>12324</v>
      </c>
    </row>
    <row r="28" spans="2:10">
      <c r="B28" s="340">
        <v>10</v>
      </c>
      <c r="C28" s="619" t="s">
        <v>737</v>
      </c>
      <c r="D28" s="348">
        <v>18785</v>
      </c>
      <c r="E28" s="348">
        <v>300</v>
      </c>
      <c r="F28" s="348">
        <v>5252</v>
      </c>
      <c r="G28" s="348">
        <v>0</v>
      </c>
      <c r="H28" s="348">
        <v>0</v>
      </c>
      <c r="I28" s="348">
        <v>0</v>
      </c>
      <c r="J28" s="347">
        <v>24337</v>
      </c>
    </row>
    <row r="29" spans="2:10">
      <c r="B29" s="761"/>
      <c r="C29" s="760"/>
      <c r="D29" s="483"/>
      <c r="E29" s="483"/>
      <c r="F29" s="483"/>
      <c r="G29" s="483"/>
      <c r="H29" s="483"/>
      <c r="I29" s="483"/>
      <c r="J29" s="759"/>
    </row>
    <row r="30" spans="2:10" ht="15" customHeight="1">
      <c r="B30" s="1983" t="str">
        <f>Last2Qtr</f>
        <v>Q1 2022</v>
      </c>
      <c r="C30" s="1984"/>
      <c r="D30" s="758"/>
      <c r="E30" s="758"/>
      <c r="F30" s="758"/>
      <c r="G30" s="758"/>
      <c r="H30" s="758"/>
      <c r="I30" s="758"/>
      <c r="J30" s="757"/>
    </row>
    <row r="31" spans="2:10" ht="53.1" customHeight="1">
      <c r="B31" s="752">
        <v>1</v>
      </c>
      <c r="C31" s="602" t="s">
        <v>752</v>
      </c>
      <c r="D31" s="751" t="s">
        <v>751</v>
      </c>
      <c r="E31" s="751" t="s">
        <v>750</v>
      </c>
      <c r="F31" s="751" t="s">
        <v>749</v>
      </c>
      <c r="G31" s="751" t="s">
        <v>748</v>
      </c>
      <c r="H31" s="750" t="s">
        <v>747</v>
      </c>
      <c r="I31" s="750" t="s">
        <v>746</v>
      </c>
      <c r="J31" s="749" t="s">
        <v>206</v>
      </c>
    </row>
    <row r="32" spans="2:10">
      <c r="B32" s="340">
        <v>2</v>
      </c>
      <c r="C32" s="619" t="s">
        <v>745</v>
      </c>
      <c r="D32" s="348">
        <v>18421</v>
      </c>
      <c r="E32" s="348">
        <v>300</v>
      </c>
      <c r="F32" s="348">
        <v>5252</v>
      </c>
      <c r="G32" s="348">
        <v>6281</v>
      </c>
      <c r="H32" s="348">
        <v>58949</v>
      </c>
      <c r="I32" s="348">
        <v>0</v>
      </c>
      <c r="J32" s="347">
        <v>89203</v>
      </c>
    </row>
    <row r="33" spans="2:10">
      <c r="B33" s="340">
        <v>3</v>
      </c>
      <c r="C33" s="619" t="s">
        <v>744</v>
      </c>
      <c r="D33" s="348">
        <v>34</v>
      </c>
      <c r="E33" s="348">
        <v>0</v>
      </c>
      <c r="F33" s="348">
        <v>0</v>
      </c>
      <c r="G33" s="348">
        <v>0</v>
      </c>
      <c r="H33" s="348">
        <v>370</v>
      </c>
      <c r="I33" s="348">
        <v>0</v>
      </c>
      <c r="J33" s="347">
        <v>404</v>
      </c>
    </row>
    <row r="34" spans="2:10" ht="25.5">
      <c r="B34" s="340">
        <v>4</v>
      </c>
      <c r="C34" s="619" t="s">
        <v>743</v>
      </c>
      <c r="D34" s="348">
        <v>18387</v>
      </c>
      <c r="E34" s="348">
        <v>300</v>
      </c>
      <c r="F34" s="348">
        <v>5252</v>
      </c>
      <c r="G34" s="348">
        <v>6281</v>
      </c>
      <c r="H34" s="348">
        <v>58579</v>
      </c>
      <c r="I34" s="348">
        <v>0</v>
      </c>
      <c r="J34" s="347">
        <v>88799</v>
      </c>
    </row>
    <row r="35" spans="2:10">
      <c r="B35" s="340">
        <v>5</v>
      </c>
      <c r="C35" s="619" t="s">
        <v>742</v>
      </c>
      <c r="D35" s="348">
        <v>18387</v>
      </c>
      <c r="E35" s="348">
        <v>300</v>
      </c>
      <c r="F35" s="348">
        <v>5252</v>
      </c>
      <c r="G35" s="348">
        <v>6281</v>
      </c>
      <c r="H35" s="348">
        <v>56536</v>
      </c>
      <c r="I35" s="348">
        <v>0</v>
      </c>
      <c r="J35" s="347">
        <v>86756</v>
      </c>
    </row>
    <row r="36" spans="2:10">
      <c r="B36" s="340">
        <v>6</v>
      </c>
      <c r="C36" s="619" t="s">
        <v>741</v>
      </c>
      <c r="D36" s="348">
        <v>0</v>
      </c>
      <c r="E36" s="348">
        <v>0</v>
      </c>
      <c r="F36" s="348">
        <v>0</v>
      </c>
      <c r="G36" s="348">
        <v>0</v>
      </c>
      <c r="H36" s="348">
        <v>13229</v>
      </c>
      <c r="I36" s="348">
        <v>0</v>
      </c>
      <c r="J36" s="347">
        <v>13229</v>
      </c>
    </row>
    <row r="37" spans="2:10">
      <c r="B37" s="340">
        <v>7</v>
      </c>
      <c r="C37" s="619" t="s">
        <v>740</v>
      </c>
      <c r="D37" s="348">
        <v>0</v>
      </c>
      <c r="E37" s="348">
        <v>0</v>
      </c>
      <c r="F37" s="348">
        <v>0</v>
      </c>
      <c r="G37" s="348">
        <v>1837</v>
      </c>
      <c r="H37" s="348">
        <v>29154</v>
      </c>
      <c r="I37" s="348">
        <v>0</v>
      </c>
      <c r="J37" s="347">
        <v>30991</v>
      </c>
    </row>
    <row r="38" spans="2:10">
      <c r="B38" s="340">
        <v>8</v>
      </c>
      <c r="C38" s="619" t="s">
        <v>739</v>
      </c>
      <c r="D38" s="348">
        <v>0</v>
      </c>
      <c r="E38" s="348">
        <v>0</v>
      </c>
      <c r="F38" s="348">
        <v>0</v>
      </c>
      <c r="G38" s="348">
        <v>4347</v>
      </c>
      <c r="H38" s="348">
        <v>5565</v>
      </c>
      <c r="I38" s="348">
        <v>0</v>
      </c>
      <c r="J38" s="347">
        <v>9912</v>
      </c>
    </row>
    <row r="39" spans="2:10" ht="25.5">
      <c r="B39" s="340">
        <v>9</v>
      </c>
      <c r="C39" s="619" t="s">
        <v>738</v>
      </c>
      <c r="D39" s="348">
        <v>0</v>
      </c>
      <c r="E39" s="348">
        <v>0</v>
      </c>
      <c r="F39" s="348">
        <v>0</v>
      </c>
      <c r="G39" s="348">
        <v>97</v>
      </c>
      <c r="H39" s="348">
        <v>8588</v>
      </c>
      <c r="I39" s="348">
        <v>0</v>
      </c>
      <c r="J39" s="347">
        <v>8685</v>
      </c>
    </row>
    <row r="40" spans="2:10">
      <c r="B40" s="340">
        <v>10</v>
      </c>
      <c r="C40" s="619" t="s">
        <v>737</v>
      </c>
      <c r="D40" s="348">
        <v>18387</v>
      </c>
      <c r="E40" s="348">
        <v>300</v>
      </c>
      <c r="F40" s="348">
        <v>5252</v>
      </c>
      <c r="G40" s="348">
        <v>0</v>
      </c>
      <c r="H40" s="348">
        <v>0</v>
      </c>
      <c r="I40" s="348">
        <v>0</v>
      </c>
      <c r="J40" s="347">
        <v>23939</v>
      </c>
    </row>
    <row r="41" spans="2:10">
      <c r="B41" s="756"/>
      <c r="C41" s="755"/>
      <c r="D41" s="667"/>
      <c r="E41" s="667"/>
      <c r="F41" s="667"/>
      <c r="G41" s="667"/>
      <c r="H41" s="667"/>
      <c r="I41" s="667"/>
      <c r="J41" s="685"/>
    </row>
    <row r="42" spans="2:10" ht="15" customHeight="1">
      <c r="B42" s="1983" t="str">
        <f>Last3Qtr</f>
        <v>Q4 2021</v>
      </c>
      <c r="C42" s="1984"/>
      <c r="D42" s="754"/>
      <c r="E42" s="754"/>
      <c r="F42" s="754"/>
      <c r="G42" s="754"/>
      <c r="H42" s="754"/>
      <c r="I42" s="754"/>
      <c r="J42" s="753"/>
    </row>
    <row r="43" spans="2:10" ht="56.45" customHeight="1">
      <c r="B43" s="752">
        <v>1</v>
      </c>
      <c r="C43" s="602" t="s">
        <v>752</v>
      </c>
      <c r="D43" s="751" t="s">
        <v>751</v>
      </c>
      <c r="E43" s="751" t="s">
        <v>750</v>
      </c>
      <c r="F43" s="751" t="s">
        <v>749</v>
      </c>
      <c r="G43" s="751" t="s">
        <v>748</v>
      </c>
      <c r="H43" s="750" t="s">
        <v>747</v>
      </c>
      <c r="I43" s="750" t="s">
        <v>746</v>
      </c>
      <c r="J43" s="749" t="s">
        <v>206</v>
      </c>
    </row>
    <row r="44" spans="2:10">
      <c r="B44" s="340">
        <v>2</v>
      </c>
      <c r="C44" s="619" t="s">
        <v>745</v>
      </c>
      <c r="D44" s="348">
        <v>18507</v>
      </c>
      <c r="E44" s="348">
        <v>800</v>
      </c>
      <c r="F44" s="348">
        <v>5252</v>
      </c>
      <c r="G44" s="348">
        <v>6262</v>
      </c>
      <c r="H44" s="348">
        <v>49745</v>
      </c>
      <c r="I44" s="348">
        <v>0</v>
      </c>
      <c r="J44" s="347">
        <v>80566</v>
      </c>
    </row>
    <row r="45" spans="2:10">
      <c r="B45" s="340">
        <v>3</v>
      </c>
      <c r="C45" s="619" t="s">
        <v>744</v>
      </c>
      <c r="D45" s="348">
        <v>99</v>
      </c>
      <c r="E45" s="348">
        <v>0</v>
      </c>
      <c r="F45" s="348">
        <v>0</v>
      </c>
      <c r="G45" s="348">
        <v>0</v>
      </c>
      <c r="H45" s="348">
        <v>158</v>
      </c>
      <c r="I45" s="348">
        <v>0</v>
      </c>
      <c r="J45" s="347">
        <v>257</v>
      </c>
    </row>
    <row r="46" spans="2:10" ht="25.5">
      <c r="B46" s="340">
        <v>4</v>
      </c>
      <c r="C46" s="619" t="s">
        <v>743</v>
      </c>
      <c r="D46" s="348">
        <v>18408</v>
      </c>
      <c r="E46" s="348">
        <v>800</v>
      </c>
      <c r="F46" s="348">
        <v>5252</v>
      </c>
      <c r="G46" s="348">
        <v>6262</v>
      </c>
      <c r="H46" s="348">
        <v>49587</v>
      </c>
      <c r="I46" s="348">
        <v>0</v>
      </c>
      <c r="J46" s="347">
        <v>80309</v>
      </c>
    </row>
    <row r="47" spans="2:10">
      <c r="B47" s="340">
        <v>5</v>
      </c>
      <c r="C47" s="619" t="s">
        <v>742</v>
      </c>
      <c r="D47" s="348">
        <v>18408</v>
      </c>
      <c r="E47" s="348">
        <v>800</v>
      </c>
      <c r="F47" s="348">
        <v>5252</v>
      </c>
      <c r="G47" s="348">
        <v>6262</v>
      </c>
      <c r="H47" s="348">
        <v>49372</v>
      </c>
      <c r="I47" s="348">
        <v>0</v>
      </c>
      <c r="J47" s="347">
        <v>80094</v>
      </c>
    </row>
    <row r="48" spans="2:10">
      <c r="B48" s="340">
        <v>6</v>
      </c>
      <c r="C48" s="619" t="s">
        <v>741</v>
      </c>
      <c r="D48" s="348">
        <v>0</v>
      </c>
      <c r="E48" s="348">
        <v>0</v>
      </c>
      <c r="F48" s="348">
        <v>0</v>
      </c>
      <c r="G48" s="348">
        <v>0</v>
      </c>
      <c r="H48" s="348">
        <v>14422</v>
      </c>
      <c r="I48" s="348">
        <v>0</v>
      </c>
      <c r="J48" s="347">
        <v>14422</v>
      </c>
    </row>
    <row r="49" spans="2:10">
      <c r="B49" s="340">
        <v>7</v>
      </c>
      <c r="C49" s="619" t="s">
        <v>740</v>
      </c>
      <c r="D49" s="348">
        <v>0</v>
      </c>
      <c r="E49" s="348">
        <v>0</v>
      </c>
      <c r="F49" s="348">
        <v>0</v>
      </c>
      <c r="G49" s="348">
        <v>1797</v>
      </c>
      <c r="H49" s="348">
        <v>21842</v>
      </c>
      <c r="I49" s="348">
        <v>0</v>
      </c>
      <c r="J49" s="347">
        <v>23639</v>
      </c>
    </row>
    <row r="50" spans="2:10">
      <c r="B50" s="340">
        <v>8</v>
      </c>
      <c r="C50" s="619" t="s">
        <v>739</v>
      </c>
      <c r="D50" s="348">
        <v>0</v>
      </c>
      <c r="E50" s="348">
        <v>0</v>
      </c>
      <c r="F50" s="348">
        <v>0</v>
      </c>
      <c r="G50" s="348">
        <v>4370</v>
      </c>
      <c r="H50" s="348">
        <v>6838</v>
      </c>
      <c r="I50" s="348">
        <v>0</v>
      </c>
      <c r="J50" s="347">
        <v>11208</v>
      </c>
    </row>
    <row r="51" spans="2:10" ht="25.5">
      <c r="B51" s="340">
        <v>9</v>
      </c>
      <c r="C51" s="619" t="s">
        <v>738</v>
      </c>
      <c r="D51" s="348">
        <v>0</v>
      </c>
      <c r="E51" s="348">
        <v>0</v>
      </c>
      <c r="F51" s="348">
        <v>0</v>
      </c>
      <c r="G51" s="348">
        <v>95</v>
      </c>
      <c r="H51" s="348">
        <v>6270</v>
      </c>
      <c r="I51" s="348">
        <v>0</v>
      </c>
      <c r="J51" s="347">
        <v>6365</v>
      </c>
    </row>
    <row r="52" spans="2:10">
      <c r="B52" s="334">
        <v>10</v>
      </c>
      <c r="C52" s="748" t="s">
        <v>737</v>
      </c>
      <c r="D52" s="747">
        <v>18408</v>
      </c>
      <c r="E52" s="747">
        <v>800</v>
      </c>
      <c r="F52" s="747">
        <v>5252</v>
      </c>
      <c r="G52" s="747">
        <v>0</v>
      </c>
      <c r="H52" s="747">
        <v>0</v>
      </c>
      <c r="I52" s="747">
        <v>0</v>
      </c>
      <c r="J52" s="746">
        <v>24460</v>
      </c>
    </row>
    <row r="53" spans="2:10" ht="15" customHeight="1">
      <c r="B53" s="440" t="s">
        <v>736</v>
      </c>
    </row>
    <row r="54" spans="2:10" ht="15" customHeight="1">
      <c r="B54" s="440" t="s">
        <v>735</v>
      </c>
    </row>
    <row r="55" spans="2:10" ht="3.6" customHeight="1"/>
  </sheetData>
  <mergeCells count="13">
    <mergeCell ref="B30:C30"/>
    <mergeCell ref="B42:C42"/>
    <mergeCell ref="D3:I3"/>
    <mergeCell ref="H4:H5"/>
    <mergeCell ref="J3:J5"/>
    <mergeCell ref="I4:I5"/>
    <mergeCell ref="B6:C6"/>
    <mergeCell ref="B18:C18"/>
    <mergeCell ref="E4:E5"/>
    <mergeCell ref="G4:G5"/>
    <mergeCell ref="B3:C5"/>
    <mergeCell ref="D4:D5"/>
    <mergeCell ref="F4:F5"/>
  </mergeCells>
  <hyperlinks>
    <hyperlink ref="B1" location="ToC!A1" display="Back to Table of Contents" xr:uid="{D59FFB66-AE96-441B-B76D-C427C1C4C404}"/>
  </hyperlinks>
  <pageMargins left="0.5" right="0.5" top="0.5" bottom="0.5" header="0.25" footer="0.3"/>
  <pageSetup scale="70" orientation="landscape" r:id="rId1"/>
  <headerFooter>
    <oddFooter>&amp;L&amp;G&amp;CSupplementary Regulatory Capital Disclosure&amp;R Page &amp;P of &amp;N</oddFooter>
  </headerFooter>
  <rowBreaks count="1" manualBreakCount="1">
    <brk id="29" max="10"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D3814-9AE9-4720-803F-F7708266E6F9}">
  <sheetPr codeName="Sheet15">
    <tabColor theme="5"/>
  </sheetPr>
  <dimension ref="A1:S112"/>
  <sheetViews>
    <sheetView zoomScaleNormal="100" workbookViewId="0"/>
  </sheetViews>
  <sheetFormatPr defaultColWidth="0" defaultRowHeight="15" zeroHeight="1"/>
  <cols>
    <col min="1" max="1" width="1.5703125" style="1" customWidth="1"/>
    <col min="2" max="2" width="9.42578125" customWidth="1"/>
    <col min="3" max="3" width="59.5703125" customWidth="1"/>
    <col min="4" max="7" width="22.7109375" customWidth="1"/>
    <col min="8" max="8" width="1.5703125" customWidth="1"/>
    <col min="9" max="16384" width="9.42578125" hidden="1"/>
  </cols>
  <sheetData>
    <row r="1" spans="1:19" ht="12" customHeight="1">
      <c r="B1" s="141" t="s">
        <v>126</v>
      </c>
      <c r="C1" s="1"/>
      <c r="D1" s="1"/>
      <c r="E1" s="1"/>
      <c r="F1" s="1"/>
      <c r="G1" s="1"/>
      <c r="H1" s="1"/>
      <c r="I1" s="1"/>
      <c r="J1" s="1"/>
      <c r="K1" s="1"/>
      <c r="L1" s="1"/>
      <c r="M1" s="1"/>
      <c r="N1" s="1"/>
      <c r="O1" s="1"/>
      <c r="P1" s="1"/>
      <c r="Q1" s="1"/>
      <c r="R1" s="1"/>
      <c r="S1" s="1"/>
    </row>
    <row r="2" spans="1:19" s="467" customFormat="1" ht="20.100000000000001" customHeight="1">
      <c r="A2" s="49"/>
      <c r="B2" s="470" t="s">
        <v>767</v>
      </c>
      <c r="C2" s="763"/>
      <c r="D2" s="763"/>
      <c r="E2" s="763"/>
      <c r="F2" s="763"/>
      <c r="G2" s="762"/>
      <c r="H2" s="782"/>
    </row>
    <row r="3" spans="1:19">
      <c r="B3" s="1992" t="s">
        <v>162</v>
      </c>
      <c r="C3" s="1993"/>
      <c r="D3" s="781" t="s">
        <v>235</v>
      </c>
      <c r="E3" s="780" t="s">
        <v>614</v>
      </c>
      <c r="F3" s="780" t="s">
        <v>613</v>
      </c>
      <c r="G3" s="779" t="s">
        <v>612</v>
      </c>
      <c r="H3" s="1"/>
    </row>
    <row r="4" spans="1:19">
      <c r="B4" s="1994"/>
      <c r="C4" s="1995"/>
      <c r="D4" s="778" t="str">
        <f>CurrQtr</f>
        <v>Q3 2022</v>
      </c>
      <c r="E4" s="777" t="str">
        <f>LastQtr</f>
        <v>Q2 2022</v>
      </c>
      <c r="F4" s="777" t="str">
        <f>Last2Qtr</f>
        <v>Q1 2022</v>
      </c>
      <c r="G4" s="704" t="str">
        <f>Last3Qtr</f>
        <v>Q4 2021</v>
      </c>
      <c r="H4" s="1"/>
    </row>
    <row r="5" spans="1:19" s="414" customFormat="1" ht="12.75">
      <c r="A5" s="2"/>
      <c r="B5" s="776">
        <v>1</v>
      </c>
      <c r="C5" s="775" t="s">
        <v>766</v>
      </c>
      <c r="D5" s="774">
        <v>1292102</v>
      </c>
      <c r="E5" s="491">
        <v>1288506</v>
      </c>
      <c r="F5" s="491">
        <v>1245474</v>
      </c>
      <c r="G5" s="773">
        <v>1184844</v>
      </c>
      <c r="H5" s="2"/>
    </row>
    <row r="6" spans="1:19" s="414" customFormat="1" ht="38.25">
      <c r="A6" s="2"/>
      <c r="B6" s="340">
        <v>2</v>
      </c>
      <c r="C6" s="772" t="s">
        <v>765</v>
      </c>
      <c r="D6" s="771">
        <v>-2460</v>
      </c>
      <c r="E6" s="348">
        <v>-2544</v>
      </c>
      <c r="F6" s="348">
        <v>-2663</v>
      </c>
      <c r="G6" s="347">
        <v>-2872</v>
      </c>
      <c r="H6" s="2"/>
    </row>
    <row r="7" spans="1:19" s="414" customFormat="1" ht="25.5">
      <c r="A7" s="2"/>
      <c r="B7" s="340">
        <v>3</v>
      </c>
      <c r="C7" s="772" t="s">
        <v>764</v>
      </c>
      <c r="D7" s="771">
        <v>-1086</v>
      </c>
      <c r="E7" s="348">
        <v>-1089</v>
      </c>
      <c r="F7" s="348">
        <v>-1099</v>
      </c>
      <c r="G7" s="347">
        <v>-1538</v>
      </c>
      <c r="H7" s="2"/>
    </row>
    <row r="8" spans="1:19" s="414" customFormat="1" ht="38.25">
      <c r="A8" s="2"/>
      <c r="B8" s="340">
        <v>4</v>
      </c>
      <c r="C8" s="772" t="s">
        <v>763</v>
      </c>
      <c r="D8" s="771">
        <v>0</v>
      </c>
      <c r="E8" s="348">
        <v>0</v>
      </c>
      <c r="F8" s="348">
        <v>0</v>
      </c>
      <c r="G8" s="347">
        <v>0</v>
      </c>
      <c r="H8" s="2"/>
    </row>
    <row r="9" spans="1:19" s="414" customFormat="1" ht="12.75">
      <c r="A9" s="2"/>
      <c r="B9" s="340">
        <v>5</v>
      </c>
      <c r="C9" s="619" t="s">
        <v>762</v>
      </c>
      <c r="D9" s="771">
        <v>-13469</v>
      </c>
      <c r="E9" s="348">
        <v>-17492</v>
      </c>
      <c r="F9" s="348">
        <v>-3715</v>
      </c>
      <c r="G9" s="347">
        <v>-4639</v>
      </c>
      <c r="H9" s="2"/>
    </row>
    <row r="10" spans="1:19" s="414" customFormat="1" ht="25.5">
      <c r="A10" s="2"/>
      <c r="B10" s="340">
        <v>6</v>
      </c>
      <c r="C10" s="619" t="s">
        <v>761</v>
      </c>
      <c r="D10" s="771">
        <v>16046</v>
      </c>
      <c r="E10" s="348">
        <v>21032</v>
      </c>
      <c r="F10" s="348">
        <v>16194</v>
      </c>
      <c r="G10" s="347">
        <v>16869</v>
      </c>
      <c r="H10" s="2"/>
    </row>
    <row r="11" spans="1:19" s="414" customFormat="1" ht="25.5">
      <c r="A11" s="2"/>
      <c r="B11" s="340">
        <v>7</v>
      </c>
      <c r="C11" s="619" t="s">
        <v>760</v>
      </c>
      <c r="D11" s="771">
        <v>166579</v>
      </c>
      <c r="E11" s="348">
        <v>157975</v>
      </c>
      <c r="F11" s="348">
        <v>155281</v>
      </c>
      <c r="G11" s="347">
        <v>152141</v>
      </c>
      <c r="H11" s="2"/>
    </row>
    <row r="12" spans="1:19" s="414" customFormat="1">
      <c r="A12" s="2"/>
      <c r="B12" s="756">
        <v>8</v>
      </c>
      <c r="C12" s="755" t="s">
        <v>759</v>
      </c>
      <c r="D12" s="770">
        <v>-68889</v>
      </c>
      <c r="E12" s="667">
        <v>-86204</v>
      </c>
      <c r="F12" s="667">
        <v>-101225</v>
      </c>
      <c r="G12" s="685">
        <v>-143039</v>
      </c>
      <c r="H12" s="2"/>
    </row>
    <row r="13" spans="1:19" s="414" customFormat="1" ht="16.350000000000001" customHeight="1">
      <c r="A13" s="2"/>
      <c r="B13" s="769">
        <v>9</v>
      </c>
      <c r="C13" s="768" t="s">
        <v>758</v>
      </c>
      <c r="D13" s="767">
        <v>1388823</v>
      </c>
      <c r="E13" s="664">
        <v>1360184</v>
      </c>
      <c r="F13" s="664">
        <v>1308247</v>
      </c>
      <c r="G13" s="681">
        <v>1201766</v>
      </c>
      <c r="H13" s="2"/>
    </row>
    <row r="14" spans="1:19" s="414" customFormat="1" ht="9" customHeight="1">
      <c r="A14" s="2"/>
      <c r="B14" s="443"/>
      <c r="C14" s="766"/>
      <c r="D14" s="765"/>
      <c r="E14" s="765"/>
      <c r="F14" s="765"/>
      <c r="G14" s="765"/>
      <c r="H14" s="2"/>
    </row>
    <row r="15" spans="1:19" s="2" customFormat="1" ht="42" customHeight="1">
      <c r="B15" s="1996" t="s">
        <v>1470</v>
      </c>
      <c r="C15" s="1996"/>
      <c r="D15" s="1996"/>
      <c r="E15" s="1996"/>
      <c r="F15" s="1996"/>
      <c r="G15" s="1996"/>
    </row>
    <row r="16" spans="1:19" s="414" customFormat="1" ht="9" hidden="1" customHeight="1">
      <c r="A16" s="2"/>
      <c r="B16" s="443"/>
      <c r="C16" s="766"/>
      <c r="D16" s="765"/>
      <c r="E16" s="765"/>
      <c r="F16" s="765"/>
      <c r="G16" s="765"/>
      <c r="H16" s="2"/>
    </row>
    <row r="17" spans="1:1" s="414" customFormat="1" ht="12.75" hidden="1">
      <c r="A17" s="2"/>
    </row>
    <row r="18" spans="1:1" s="414" customFormat="1" ht="12.75" hidden="1">
      <c r="A18" s="2"/>
    </row>
    <row r="19" spans="1:1" s="414" customFormat="1" ht="12.75" hidden="1">
      <c r="A19" s="2"/>
    </row>
    <row r="20" spans="1:1" s="414" customFormat="1" ht="12.75" hidden="1">
      <c r="A20" s="2"/>
    </row>
    <row r="21" spans="1:1" s="414" customFormat="1" ht="12.75" hidden="1">
      <c r="A21" s="2"/>
    </row>
    <row r="22" spans="1:1" s="414" customFormat="1" ht="12.75" hidden="1">
      <c r="A22" s="2"/>
    </row>
    <row r="23" spans="1:1" s="414" customFormat="1" ht="12.75" hidden="1">
      <c r="A23" s="2"/>
    </row>
    <row r="24" spans="1:1" s="414" customFormat="1" ht="12.75" hidden="1">
      <c r="A24" s="2"/>
    </row>
    <row r="25" spans="1:1" s="414" customFormat="1" ht="12.75" hidden="1">
      <c r="A25" s="2"/>
    </row>
    <row r="26" spans="1:1" s="414" customFormat="1" ht="12.75" hidden="1">
      <c r="A26" s="2"/>
    </row>
    <row r="27" spans="1:1" s="414" customFormat="1" ht="12.75" hidden="1">
      <c r="A27" s="2"/>
    </row>
    <row r="28" spans="1:1" s="414" customFormat="1" ht="12.75" hidden="1">
      <c r="A28" s="2"/>
    </row>
    <row r="29" spans="1:1" s="414" customFormat="1" ht="12.75" hidden="1">
      <c r="A29" s="2"/>
    </row>
    <row r="30" spans="1:1" s="414" customFormat="1" ht="12.75" hidden="1">
      <c r="A30" s="2"/>
    </row>
    <row r="31" spans="1:1" s="414" customFormat="1" ht="12.75" hidden="1">
      <c r="A31" s="2"/>
    </row>
    <row r="32" spans="1:1" s="414" customFormat="1" ht="12.75" hidden="1">
      <c r="A32" s="2"/>
    </row>
    <row r="33" spans="1:1" s="414" customFormat="1" ht="12.75" hidden="1">
      <c r="A33" s="2"/>
    </row>
    <row r="34" spans="1:1" s="414" customFormat="1" ht="12.75" hidden="1">
      <c r="A34" s="2"/>
    </row>
    <row r="35" spans="1:1" s="414" customFormat="1" ht="12.75" hidden="1">
      <c r="A35" s="2"/>
    </row>
    <row r="36" spans="1:1" s="414" customFormat="1" ht="12.75" hidden="1">
      <c r="A36" s="2"/>
    </row>
    <row r="37" spans="1:1" s="414" customFormat="1" ht="12.75" hidden="1">
      <c r="A37" s="2"/>
    </row>
    <row r="38" spans="1:1" s="414" customFormat="1" ht="12.75" hidden="1">
      <c r="A38" s="2"/>
    </row>
    <row r="39" spans="1:1" s="414" customFormat="1" ht="12.75" hidden="1">
      <c r="A39" s="2"/>
    </row>
    <row r="40" spans="1:1" s="414" customFormat="1" ht="12.75" hidden="1">
      <c r="A40" s="2"/>
    </row>
    <row r="41" spans="1:1" s="414" customFormat="1" ht="12.75" hidden="1">
      <c r="A41" s="2"/>
    </row>
    <row r="42" spans="1:1" s="414" customFormat="1" ht="12.75" hidden="1">
      <c r="A42" s="2"/>
    </row>
    <row r="43" spans="1:1" s="414" customFormat="1" ht="12.75" hidden="1">
      <c r="A43" s="2"/>
    </row>
    <row r="44" spans="1:1" s="414" customFormat="1" ht="12.75" hidden="1">
      <c r="A44" s="2"/>
    </row>
    <row r="45" spans="1:1" s="414" customFormat="1" ht="12.75" hidden="1">
      <c r="A45" s="2"/>
    </row>
    <row r="46" spans="1:1" s="414" customFormat="1" ht="12.75" hidden="1">
      <c r="A46" s="2"/>
    </row>
    <row r="47" spans="1:1" s="414" customFormat="1" ht="12.75" hidden="1">
      <c r="A47" s="2"/>
    </row>
    <row r="48" spans="1:1" s="414" customFormat="1" ht="12.75" hidden="1">
      <c r="A48" s="2"/>
    </row>
    <row r="49" spans="1:1" s="414" customFormat="1" ht="12.75" hidden="1">
      <c r="A49" s="2"/>
    </row>
    <row r="50" spans="1:1" s="414" customFormat="1" ht="12.75" hidden="1">
      <c r="A50" s="2"/>
    </row>
    <row r="51" spans="1:1" s="414" customFormat="1" ht="12.75" hidden="1">
      <c r="A51" s="2"/>
    </row>
    <row r="52" spans="1:1" s="414" customFormat="1" ht="12.75" hidden="1">
      <c r="A52" s="2"/>
    </row>
    <row r="53" spans="1:1" s="414" customFormat="1" ht="12.75" hidden="1">
      <c r="A53" s="2"/>
    </row>
    <row r="54" spans="1:1" s="414" customFormat="1" ht="12.75" hidden="1">
      <c r="A54" s="2"/>
    </row>
    <row r="55" spans="1:1" s="414" customFormat="1" ht="12.75" hidden="1">
      <c r="A55" s="2"/>
    </row>
    <row r="56" spans="1:1" s="414" customFormat="1" ht="12.75" hidden="1">
      <c r="A56" s="2"/>
    </row>
    <row r="57" spans="1:1" s="414" customFormat="1" ht="12.75" hidden="1">
      <c r="A57" s="2"/>
    </row>
    <row r="58" spans="1:1" s="414" customFormat="1" ht="12.75" hidden="1">
      <c r="A58" s="2"/>
    </row>
    <row r="59" spans="1:1" s="414" customFormat="1" ht="12.75" hidden="1">
      <c r="A59" s="2"/>
    </row>
    <row r="60" spans="1:1" s="414" customFormat="1" ht="12.75" hidden="1">
      <c r="A60" s="2"/>
    </row>
    <row r="61" spans="1:1" s="414" customFormat="1" ht="12.75" hidden="1">
      <c r="A61" s="2"/>
    </row>
    <row r="62" spans="1:1" s="414" customFormat="1" ht="12.75" hidden="1">
      <c r="A62" s="2"/>
    </row>
    <row r="63" spans="1:1" s="414" customFormat="1" ht="12.75" hidden="1">
      <c r="A63" s="2"/>
    </row>
    <row r="64" spans="1:1" s="414" customFormat="1" ht="12.75" hidden="1">
      <c r="A64" s="2"/>
    </row>
    <row r="65" spans="1:1" s="414" customFormat="1" ht="12.75" hidden="1">
      <c r="A65" s="2"/>
    </row>
    <row r="66" spans="1:1" s="414" customFormat="1" ht="12.75" hidden="1">
      <c r="A66" s="2"/>
    </row>
    <row r="67" spans="1:1" s="414" customFormat="1" ht="12.75" hidden="1">
      <c r="A67" s="2"/>
    </row>
    <row r="68" spans="1:1" s="414" customFormat="1" ht="12.75" hidden="1">
      <c r="A68" s="2"/>
    </row>
    <row r="69" spans="1:1" s="414" customFormat="1" ht="12.75" hidden="1">
      <c r="A69" s="2"/>
    </row>
    <row r="70" spans="1:1" s="414" customFormat="1" ht="12.75" hidden="1">
      <c r="A70" s="2"/>
    </row>
    <row r="71" spans="1:1" s="414" customFormat="1" ht="12.75" hidden="1">
      <c r="A71" s="2"/>
    </row>
    <row r="72" spans="1:1" s="414" customFormat="1" ht="12.75" hidden="1">
      <c r="A72" s="2"/>
    </row>
    <row r="73" spans="1:1" s="414" customFormat="1" ht="12.75" hidden="1">
      <c r="A73" s="2"/>
    </row>
    <row r="74" spans="1:1" s="414" customFormat="1" ht="12.75" hidden="1">
      <c r="A74" s="2"/>
    </row>
    <row r="75" spans="1:1" s="414" customFormat="1" ht="12.75" hidden="1">
      <c r="A75" s="2"/>
    </row>
    <row r="76" spans="1:1" s="414" customFormat="1" ht="12.75" hidden="1">
      <c r="A76" s="2"/>
    </row>
    <row r="77" spans="1:1" s="414" customFormat="1" ht="12.75" hidden="1">
      <c r="A77" s="2"/>
    </row>
    <row r="78" spans="1:1" s="414" customFormat="1" ht="12.75" hidden="1">
      <c r="A78" s="2"/>
    </row>
    <row r="79" spans="1:1" s="414" customFormat="1" ht="12.75" hidden="1">
      <c r="A79" s="2"/>
    </row>
    <row r="80" spans="1:1" s="414" customFormat="1" ht="12.75" hidden="1">
      <c r="A80" s="2"/>
    </row>
    <row r="81" spans="1:1" s="414" customFormat="1" ht="12.75" hidden="1">
      <c r="A81" s="2"/>
    </row>
    <row r="82" spans="1:1" s="414" customFormat="1" ht="12.75" hidden="1">
      <c r="A82" s="2"/>
    </row>
    <row r="83" spans="1:1" s="414" customFormat="1" ht="12.75" hidden="1">
      <c r="A83" s="2"/>
    </row>
    <row r="84" spans="1:1" s="414" customFormat="1" ht="12.75" hidden="1">
      <c r="A84" s="2"/>
    </row>
    <row r="85" spans="1:1" s="414" customFormat="1" ht="12.75" hidden="1">
      <c r="A85" s="2"/>
    </row>
    <row r="86" spans="1:1" s="414" customFormat="1" ht="12.75" hidden="1">
      <c r="A86" s="2"/>
    </row>
    <row r="87" spans="1:1" s="414" customFormat="1" ht="12.75" hidden="1">
      <c r="A87" s="2"/>
    </row>
    <row r="88" spans="1:1" s="414" customFormat="1" ht="12.75" hidden="1">
      <c r="A88" s="2"/>
    </row>
    <row r="89" spans="1:1" s="414" customFormat="1" ht="12.75" hidden="1">
      <c r="A89" s="2"/>
    </row>
    <row r="90" spans="1:1" s="414" customFormat="1" ht="12.75" hidden="1">
      <c r="A90" s="2"/>
    </row>
    <row r="91" spans="1:1" s="414" customFormat="1" ht="12.75" hidden="1">
      <c r="A91" s="2"/>
    </row>
    <row r="92" spans="1:1" s="414" customFormat="1" ht="12.75" hidden="1">
      <c r="A92" s="2"/>
    </row>
    <row r="93" spans="1:1" s="414" customFormat="1" ht="12.75" hidden="1">
      <c r="A93" s="2"/>
    </row>
    <row r="94" spans="1:1" s="414" customFormat="1" ht="12.75" hidden="1">
      <c r="A94" s="2"/>
    </row>
    <row r="95" spans="1:1" s="414" customFormat="1" ht="12.75" hidden="1">
      <c r="A95" s="2"/>
    </row>
    <row r="96" spans="1:1" s="414" customFormat="1" ht="12.75" hidden="1">
      <c r="A96" s="2"/>
    </row>
    <row r="97" spans="1:1" s="414" customFormat="1" ht="12.75" hidden="1">
      <c r="A97" s="2"/>
    </row>
    <row r="98" spans="1:1" s="414" customFormat="1" ht="12.75" hidden="1">
      <c r="A98" s="2"/>
    </row>
    <row r="99" spans="1:1" s="414" customFormat="1" ht="12.75" hidden="1">
      <c r="A99" s="2"/>
    </row>
    <row r="100" spans="1:1" s="414" customFormat="1" ht="12.75" hidden="1">
      <c r="A100" s="2"/>
    </row>
    <row r="101" spans="1:1" s="414" customFormat="1" ht="12.75" hidden="1">
      <c r="A101" s="2"/>
    </row>
    <row r="102" spans="1:1" s="414" customFormat="1" ht="12.75" hidden="1">
      <c r="A102" s="2"/>
    </row>
    <row r="103" spans="1:1" s="414" customFormat="1" ht="12.75" hidden="1">
      <c r="A103" s="2"/>
    </row>
    <row r="104" spans="1:1" s="414" customFormat="1" ht="12.75" hidden="1">
      <c r="A104" s="2"/>
    </row>
    <row r="105" spans="1:1" s="414" customFormat="1" ht="12.75" hidden="1">
      <c r="A105" s="2"/>
    </row>
    <row r="106" spans="1:1" s="414" customFormat="1" ht="12.75" hidden="1">
      <c r="A106" s="2"/>
    </row>
    <row r="107" spans="1:1" s="414" customFormat="1" ht="12.75" hidden="1">
      <c r="A107" s="2"/>
    </row>
    <row r="108" spans="1:1" s="414" customFormat="1" ht="12.75" hidden="1">
      <c r="A108" s="2"/>
    </row>
    <row r="109" spans="1:1" s="414" customFormat="1" ht="12.75" hidden="1">
      <c r="A109" s="2"/>
    </row>
    <row r="110" spans="1:1" s="414" customFormat="1" ht="12.75" hidden="1">
      <c r="A110" s="2"/>
    </row>
    <row r="111" spans="1:1" s="414" customFormat="1" ht="12.75" hidden="1">
      <c r="A111" s="2"/>
    </row>
    <row r="112" spans="1:1" s="414" customFormat="1" ht="12.75" hidden="1">
      <c r="A112" s="2"/>
    </row>
  </sheetData>
  <mergeCells count="2">
    <mergeCell ref="B3:C4"/>
    <mergeCell ref="B15:G15"/>
  </mergeCells>
  <hyperlinks>
    <hyperlink ref="B1" location="ToC!A1" display="Back to Table of Contents" xr:uid="{B6D6A3B1-D7C3-4D08-8EFD-7867CBBADA41}"/>
  </hyperlinks>
  <pageMargins left="0.5" right="0.5" top="0.5" bottom="0.5" header="0.25" footer="0.3"/>
  <pageSetup scale="70" orientation="landscape" r:id="rId1"/>
  <headerFooter>
    <oddFooter>&amp;L&amp;G&amp;CSupplementary Regulatory Capital Disclosure&amp;R Page &amp;P of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6F702-D5A1-41D8-8025-1AB2B5A210DD}">
  <sheetPr codeName="Sheet16">
    <tabColor theme="5"/>
  </sheetPr>
  <dimension ref="A1:H36"/>
  <sheetViews>
    <sheetView topLeftCell="A7" zoomScaleNormal="100" workbookViewId="0"/>
  </sheetViews>
  <sheetFormatPr defaultColWidth="0" defaultRowHeight="15" zeroHeight="1"/>
  <cols>
    <col min="1" max="1" width="1.5703125" style="1" customWidth="1"/>
    <col min="2" max="2" width="9.42578125" customWidth="1"/>
    <col min="3" max="3" width="99.5703125" customWidth="1"/>
    <col min="4" max="7" width="21.42578125" customWidth="1"/>
    <col min="8" max="8" width="1.5703125" customWidth="1"/>
    <col min="9" max="16384" width="9.42578125" hidden="1"/>
  </cols>
  <sheetData>
    <row r="1" spans="2:7" s="1" customFormat="1" ht="12" customHeight="1">
      <c r="B1" s="141" t="s">
        <v>126</v>
      </c>
    </row>
    <row r="2" spans="2:7" s="49" customFormat="1" ht="20.100000000000001" customHeight="1">
      <c r="B2" s="470" t="s">
        <v>800</v>
      </c>
      <c r="C2" s="763"/>
      <c r="D2" s="763"/>
      <c r="E2" s="763"/>
      <c r="F2" s="763"/>
      <c r="G2" s="762"/>
    </row>
    <row r="3" spans="2:7" s="1" customFormat="1" ht="15" customHeight="1">
      <c r="B3" s="1992" t="s">
        <v>162</v>
      </c>
      <c r="C3" s="1993"/>
      <c r="D3" s="809" t="s">
        <v>235</v>
      </c>
      <c r="E3" s="808" t="s">
        <v>614</v>
      </c>
      <c r="F3" s="808" t="s">
        <v>613</v>
      </c>
      <c r="G3" s="807" t="s">
        <v>612</v>
      </c>
    </row>
    <row r="4" spans="2:7" s="2" customFormat="1" ht="12.75">
      <c r="B4" s="1994"/>
      <c r="C4" s="1995"/>
      <c r="D4" s="806" t="str">
        <f>CurrQtr</f>
        <v>Q3 2022</v>
      </c>
      <c r="E4" s="777" t="str">
        <f>LastQtr</f>
        <v>Q2 2022</v>
      </c>
      <c r="F4" s="777" t="str">
        <f>Last2Qtr</f>
        <v>Q1 2022</v>
      </c>
      <c r="G4" s="704" t="str">
        <f>Last3Qtr</f>
        <v>Q4 2021</v>
      </c>
    </row>
    <row r="5" spans="2:7" s="2" customFormat="1" ht="15.6" customHeight="1">
      <c r="B5" s="805" t="s">
        <v>799</v>
      </c>
      <c r="C5" s="803"/>
      <c r="D5" s="804"/>
      <c r="E5" s="803"/>
      <c r="F5" s="803"/>
      <c r="G5" s="802"/>
    </row>
    <row r="6" spans="2:7" s="2" customFormat="1" ht="28.35" customHeight="1">
      <c r="B6" s="340">
        <v>1</v>
      </c>
      <c r="C6" s="619" t="s">
        <v>798</v>
      </c>
      <c r="D6" s="795">
        <v>1030551</v>
      </c>
      <c r="E6" s="348">
        <v>1008998</v>
      </c>
      <c r="F6" s="348">
        <v>982598</v>
      </c>
      <c r="G6" s="347">
        <v>882887</v>
      </c>
    </row>
    <row r="7" spans="2:7" s="2" customFormat="1" ht="28.35" customHeight="1">
      <c r="B7" s="340">
        <v>2</v>
      </c>
      <c r="C7" s="619" t="s">
        <v>797</v>
      </c>
      <c r="D7" s="798">
        <v>0</v>
      </c>
      <c r="E7" s="797">
        <v>0</v>
      </c>
      <c r="F7" s="797">
        <v>0</v>
      </c>
      <c r="G7" s="796">
        <v>0</v>
      </c>
    </row>
    <row r="8" spans="2:7" s="2" customFormat="1" ht="15.6" customHeight="1">
      <c r="B8" s="340">
        <v>3</v>
      </c>
      <c r="C8" s="619" t="s">
        <v>796</v>
      </c>
      <c r="D8" s="795">
        <v>-15054</v>
      </c>
      <c r="E8" s="348">
        <v>-9552</v>
      </c>
      <c r="F8" s="348">
        <v>-5518</v>
      </c>
      <c r="G8" s="347">
        <v>-6517</v>
      </c>
    </row>
    <row r="9" spans="2:7" s="2" customFormat="1" ht="15.6" customHeight="1">
      <c r="B9" s="340">
        <v>4</v>
      </c>
      <c r="C9" s="619" t="s">
        <v>795</v>
      </c>
      <c r="D9" s="795">
        <v>-13239</v>
      </c>
      <c r="E9" s="348">
        <v>-13644</v>
      </c>
      <c r="F9" s="348">
        <v>-15481</v>
      </c>
      <c r="G9" s="347">
        <v>-15532</v>
      </c>
    </row>
    <row r="10" spans="2:7" s="2" customFormat="1" ht="15.6" customHeight="1">
      <c r="B10" s="340">
        <v>5</v>
      </c>
      <c r="C10" s="602" t="s">
        <v>794</v>
      </c>
      <c r="D10" s="794">
        <v>1002258</v>
      </c>
      <c r="E10" s="454">
        <v>985802</v>
      </c>
      <c r="F10" s="454">
        <v>961599</v>
      </c>
      <c r="G10" s="453">
        <v>860838</v>
      </c>
    </row>
    <row r="11" spans="2:7" s="2" customFormat="1" ht="15.6" customHeight="1">
      <c r="B11" s="793" t="s">
        <v>793</v>
      </c>
      <c r="C11" s="791"/>
      <c r="D11" s="792"/>
      <c r="E11" s="791"/>
      <c r="F11" s="791"/>
      <c r="G11" s="790"/>
    </row>
    <row r="12" spans="2:7" s="2" customFormat="1" ht="27.6" customHeight="1">
      <c r="B12" s="340">
        <v>6</v>
      </c>
      <c r="C12" s="619" t="s">
        <v>792</v>
      </c>
      <c r="D12" s="795">
        <v>25976</v>
      </c>
      <c r="E12" s="348">
        <v>24842</v>
      </c>
      <c r="F12" s="348">
        <v>20880</v>
      </c>
      <c r="G12" s="347">
        <v>22297</v>
      </c>
    </row>
    <row r="13" spans="2:7" s="2" customFormat="1" ht="15.6" customHeight="1">
      <c r="B13" s="340">
        <v>7</v>
      </c>
      <c r="C13" s="619" t="s">
        <v>791</v>
      </c>
      <c r="D13" s="795">
        <v>21406</v>
      </c>
      <c r="E13" s="348">
        <v>19886</v>
      </c>
      <c r="F13" s="348">
        <v>19303</v>
      </c>
      <c r="G13" s="347">
        <v>19626</v>
      </c>
    </row>
    <row r="14" spans="2:7" s="2" customFormat="1" ht="15.6" customHeight="1">
      <c r="B14" s="340">
        <v>8</v>
      </c>
      <c r="C14" s="619" t="s">
        <v>790</v>
      </c>
      <c r="D14" s="798">
        <v>0</v>
      </c>
      <c r="E14" s="797">
        <v>0</v>
      </c>
      <c r="F14" s="797">
        <v>0</v>
      </c>
      <c r="G14" s="796">
        <v>0</v>
      </c>
    </row>
    <row r="15" spans="2:7" s="2" customFormat="1" ht="15.6" customHeight="1">
      <c r="B15" s="340">
        <v>9</v>
      </c>
      <c r="C15" s="619" t="s">
        <v>789</v>
      </c>
      <c r="D15" s="795">
        <v>1708</v>
      </c>
      <c r="E15" s="348">
        <v>2404</v>
      </c>
      <c r="F15" s="348">
        <v>2818</v>
      </c>
      <c r="G15" s="347">
        <v>2687</v>
      </c>
    </row>
    <row r="16" spans="2:7" s="2" customFormat="1" ht="15.6" customHeight="1">
      <c r="B16" s="340">
        <v>10</v>
      </c>
      <c r="C16" s="619" t="s">
        <v>788</v>
      </c>
      <c r="D16" s="798">
        <v>-367</v>
      </c>
      <c r="E16" s="797">
        <v>-463</v>
      </c>
      <c r="F16" s="797">
        <v>-542</v>
      </c>
      <c r="G16" s="347">
        <v>-431</v>
      </c>
    </row>
    <row r="17" spans="2:7" s="2" customFormat="1" ht="15.6" customHeight="1">
      <c r="B17" s="340">
        <v>11</v>
      </c>
      <c r="C17" s="602" t="s">
        <v>787</v>
      </c>
      <c r="D17" s="794">
        <v>48723</v>
      </c>
      <c r="E17" s="454">
        <v>46669</v>
      </c>
      <c r="F17" s="454">
        <v>42459</v>
      </c>
      <c r="G17" s="453">
        <v>44179</v>
      </c>
    </row>
    <row r="18" spans="2:7" s="2" customFormat="1" ht="15.6" customHeight="1">
      <c r="B18" s="793" t="s">
        <v>786</v>
      </c>
      <c r="C18" s="791"/>
      <c r="D18" s="801"/>
      <c r="E18" s="800"/>
      <c r="F18" s="800"/>
      <c r="G18" s="799"/>
    </row>
    <row r="19" spans="2:7" s="2" customFormat="1" ht="15.6" customHeight="1">
      <c r="B19" s="340">
        <v>12</v>
      </c>
      <c r="C19" s="619" t="s">
        <v>785</v>
      </c>
      <c r="D19" s="795">
        <v>198468</v>
      </c>
      <c r="E19" s="348">
        <v>190175</v>
      </c>
      <c r="F19" s="348">
        <v>176631</v>
      </c>
      <c r="G19" s="347">
        <v>160621</v>
      </c>
    </row>
    <row r="20" spans="2:7" s="2" customFormat="1" ht="15.6" customHeight="1">
      <c r="B20" s="340">
        <v>13</v>
      </c>
      <c r="C20" s="619" t="s">
        <v>784</v>
      </c>
      <c r="D20" s="795">
        <v>-43251</v>
      </c>
      <c r="E20" s="348">
        <v>-41469</v>
      </c>
      <c r="F20" s="348">
        <v>-43917</v>
      </c>
      <c r="G20" s="347">
        <v>-32882</v>
      </c>
    </row>
    <row r="21" spans="2:7" s="2" customFormat="1" ht="15.6" customHeight="1">
      <c r="B21" s="340">
        <v>14</v>
      </c>
      <c r="C21" s="619" t="s">
        <v>783</v>
      </c>
      <c r="D21" s="798">
        <v>16046</v>
      </c>
      <c r="E21" s="797">
        <v>21032</v>
      </c>
      <c r="F21" s="797">
        <v>16194</v>
      </c>
      <c r="G21" s="796">
        <v>16869</v>
      </c>
    </row>
    <row r="22" spans="2:7" s="2" customFormat="1" ht="15.6" customHeight="1">
      <c r="B22" s="340">
        <v>15</v>
      </c>
      <c r="C22" s="619" t="s">
        <v>782</v>
      </c>
      <c r="D22" s="795">
        <v>0</v>
      </c>
      <c r="E22" s="348">
        <v>0</v>
      </c>
      <c r="F22" s="348">
        <v>0</v>
      </c>
      <c r="G22" s="347">
        <v>0</v>
      </c>
    </row>
    <row r="23" spans="2:7" s="2" customFormat="1" ht="15.6" customHeight="1">
      <c r="B23" s="340">
        <v>16</v>
      </c>
      <c r="C23" s="602" t="s">
        <v>781</v>
      </c>
      <c r="D23" s="794">
        <v>171263</v>
      </c>
      <c r="E23" s="454">
        <v>169738</v>
      </c>
      <c r="F23" s="454">
        <v>148908</v>
      </c>
      <c r="G23" s="453">
        <v>144608</v>
      </c>
    </row>
    <row r="24" spans="2:7" s="2" customFormat="1" ht="15.6" customHeight="1">
      <c r="B24" s="793" t="s">
        <v>780</v>
      </c>
      <c r="C24" s="791"/>
      <c r="D24" s="792"/>
      <c r="E24" s="791"/>
      <c r="F24" s="791"/>
      <c r="G24" s="790"/>
    </row>
    <row r="25" spans="2:7" s="2" customFormat="1" ht="15.6" customHeight="1">
      <c r="B25" s="340">
        <v>17</v>
      </c>
      <c r="C25" s="619" t="s">
        <v>779</v>
      </c>
      <c r="D25" s="795">
        <v>515775</v>
      </c>
      <c r="E25" s="348">
        <v>500492</v>
      </c>
      <c r="F25" s="348">
        <v>494737</v>
      </c>
      <c r="G25" s="347">
        <v>483525</v>
      </c>
    </row>
    <row r="26" spans="2:7" s="2" customFormat="1" ht="15.6" customHeight="1">
      <c r="B26" s="340">
        <v>18</v>
      </c>
      <c r="C26" s="619" t="s">
        <v>778</v>
      </c>
      <c r="D26" s="795">
        <v>-349196</v>
      </c>
      <c r="E26" s="348">
        <v>-342517</v>
      </c>
      <c r="F26" s="348">
        <v>-339456</v>
      </c>
      <c r="G26" s="347">
        <v>-331384</v>
      </c>
    </row>
    <row r="27" spans="2:7" s="2" customFormat="1" ht="15.6" customHeight="1">
      <c r="B27" s="340">
        <v>19</v>
      </c>
      <c r="C27" s="602" t="s">
        <v>777</v>
      </c>
      <c r="D27" s="794">
        <v>166579</v>
      </c>
      <c r="E27" s="454">
        <v>157975</v>
      </c>
      <c r="F27" s="454">
        <v>155281</v>
      </c>
      <c r="G27" s="453">
        <v>152141</v>
      </c>
    </row>
    <row r="28" spans="2:7" s="2" customFormat="1" ht="15.6" customHeight="1">
      <c r="B28" s="793" t="s">
        <v>776</v>
      </c>
      <c r="C28" s="791"/>
      <c r="D28" s="792"/>
      <c r="E28" s="791"/>
      <c r="F28" s="791"/>
      <c r="G28" s="790"/>
    </row>
    <row r="29" spans="2:7" s="2" customFormat="1" ht="15.6" customHeight="1">
      <c r="B29" s="340">
        <v>20</v>
      </c>
      <c r="C29" s="602" t="s">
        <v>775</v>
      </c>
      <c r="D29" s="794">
        <v>58801</v>
      </c>
      <c r="E29" s="454">
        <v>57201</v>
      </c>
      <c r="F29" s="454">
        <v>57911</v>
      </c>
      <c r="G29" s="453">
        <v>57915</v>
      </c>
    </row>
    <row r="30" spans="2:7" s="2" customFormat="1" ht="15.6" customHeight="1">
      <c r="B30" s="340" t="s">
        <v>774</v>
      </c>
      <c r="C30" s="602" t="s">
        <v>773</v>
      </c>
      <c r="D30" s="794">
        <v>58753</v>
      </c>
      <c r="E30" s="454">
        <v>57147</v>
      </c>
      <c r="F30" s="454">
        <v>57823</v>
      </c>
      <c r="G30" s="453">
        <v>57680</v>
      </c>
    </row>
    <row r="31" spans="2:7" s="2" customFormat="1" ht="15.6" customHeight="1">
      <c r="B31" s="340">
        <v>21</v>
      </c>
      <c r="C31" s="602" t="s">
        <v>772</v>
      </c>
      <c r="D31" s="794">
        <v>1388823</v>
      </c>
      <c r="E31" s="454">
        <v>1360184</v>
      </c>
      <c r="F31" s="454">
        <v>1308247</v>
      </c>
      <c r="G31" s="453">
        <v>1201766</v>
      </c>
    </row>
    <row r="32" spans="2:7" s="2" customFormat="1" ht="15.6" customHeight="1">
      <c r="B32" s="793" t="s">
        <v>771</v>
      </c>
      <c r="C32" s="791"/>
      <c r="D32" s="792"/>
      <c r="E32" s="791"/>
      <c r="F32" s="791"/>
      <c r="G32" s="790"/>
    </row>
    <row r="33" spans="2:7" s="2" customFormat="1" ht="15.6" customHeight="1">
      <c r="B33" s="340">
        <v>22</v>
      </c>
      <c r="C33" s="602" t="s">
        <v>770</v>
      </c>
      <c r="D33" s="789">
        <v>4.2000000000000003E-2</v>
      </c>
      <c r="E33" s="788">
        <v>4.2000000000000003E-2</v>
      </c>
      <c r="F33" s="788">
        <v>4.3999999999999997E-2</v>
      </c>
      <c r="G33" s="787">
        <v>4.8000000000000001E-2</v>
      </c>
    </row>
    <row r="34" spans="2:7" s="2" customFormat="1" ht="15.6" customHeight="1">
      <c r="B34" s="334" t="s">
        <v>769</v>
      </c>
      <c r="C34" s="786" t="s">
        <v>768</v>
      </c>
      <c r="D34" s="785">
        <v>4.2000000000000003E-2</v>
      </c>
      <c r="E34" s="784">
        <v>4.2000000000000003E-2</v>
      </c>
      <c r="F34" s="784">
        <v>4.3999999999999997E-2</v>
      </c>
      <c r="G34" s="783">
        <v>4.8000000000000001E-2</v>
      </c>
    </row>
    <row r="35" spans="2:7" s="2" customFormat="1" ht="12.75">
      <c r="B35" s="1997" t="s">
        <v>1471</v>
      </c>
      <c r="C35" s="1997"/>
      <c r="D35" s="1997"/>
      <c r="E35" s="1997"/>
      <c r="F35" s="1997"/>
      <c r="G35" s="1997"/>
    </row>
    <row r="36" spans="2:7" s="2" customFormat="1" ht="8.4499999999999993" customHeight="1">
      <c r="B36" s="1997"/>
      <c r="C36" s="1997"/>
      <c r="D36" s="1997"/>
      <c r="E36" s="1997"/>
      <c r="F36" s="1997"/>
      <c r="G36" s="1997"/>
    </row>
  </sheetData>
  <mergeCells count="2">
    <mergeCell ref="B35:G36"/>
    <mergeCell ref="B3:C4"/>
  </mergeCells>
  <hyperlinks>
    <hyperlink ref="B1" location="ToC!A1" display="Back to Table of Contents" xr:uid="{F4A057F9-A7BC-476A-9D38-07D353D77FD8}"/>
  </hyperlinks>
  <pageMargins left="0.5" right="0.5" top="0.5" bottom="0.5" header="0.25" footer="0.3"/>
  <pageSetup scale="60" orientation="landscape" r:id="rId1"/>
  <headerFooter>
    <oddFooter>&amp;L&amp;G&amp;CSupplementary Regulatory Capital Disclosure&amp;R Page &amp;P of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45ECA-7D03-40FE-9826-64400874369E}">
  <sheetPr codeName="Sheet17">
    <tabColor theme="5"/>
  </sheetPr>
  <dimension ref="A1:S101"/>
  <sheetViews>
    <sheetView topLeftCell="A16" zoomScaleNormal="100" zoomScaleSheetLayoutView="115" workbookViewId="0"/>
  </sheetViews>
  <sheetFormatPr defaultColWidth="0" defaultRowHeight="15" zeroHeight="1"/>
  <cols>
    <col min="1" max="1" width="1.5703125" style="1" customWidth="1"/>
    <col min="2" max="2" width="5" style="1" customWidth="1"/>
    <col min="3" max="3" width="19" style="1" customWidth="1"/>
    <col min="4" max="4" width="22.5703125" style="1" customWidth="1"/>
    <col min="5" max="10" width="18.5703125" style="1" customWidth="1"/>
    <col min="11" max="11" width="1.5703125" style="1" customWidth="1"/>
    <col min="12" max="16384" width="8.5703125" hidden="1"/>
  </cols>
  <sheetData>
    <row r="1" spans="1:19" ht="12" customHeight="1" thickBot="1">
      <c r="B1" s="141" t="s">
        <v>126</v>
      </c>
      <c r="L1" s="1"/>
      <c r="M1" s="1"/>
      <c r="N1" s="1"/>
      <c r="O1" s="1"/>
      <c r="P1" s="1"/>
      <c r="Q1" s="1"/>
      <c r="R1" s="1"/>
      <c r="S1" s="1"/>
    </row>
    <row r="2" spans="1:19" s="467" customFormat="1" ht="20.100000000000001" customHeight="1" thickBot="1">
      <c r="A2" s="49"/>
      <c r="B2" s="846" t="s">
        <v>817</v>
      </c>
      <c r="C2" s="845"/>
      <c r="D2" s="845"/>
      <c r="E2" s="845"/>
      <c r="F2" s="845"/>
      <c r="G2" s="845"/>
      <c r="H2" s="845"/>
      <c r="I2" s="845"/>
      <c r="J2" s="844"/>
      <c r="K2" s="49"/>
    </row>
    <row r="3" spans="1:19" ht="18" customHeight="1">
      <c r="B3" s="2005" t="s">
        <v>162</v>
      </c>
      <c r="C3" s="2006"/>
      <c r="D3" s="843" t="s">
        <v>235</v>
      </c>
      <c r="E3" s="843" t="s">
        <v>422</v>
      </c>
      <c r="F3" s="843" t="s">
        <v>419</v>
      </c>
      <c r="G3" s="843" t="s">
        <v>470</v>
      </c>
      <c r="H3" s="843" t="s">
        <v>469</v>
      </c>
      <c r="I3" s="843" t="s">
        <v>468</v>
      </c>
      <c r="J3" s="842" t="s">
        <v>467</v>
      </c>
    </row>
    <row r="4" spans="1:19" s="414" customFormat="1" ht="27.6" customHeight="1">
      <c r="A4" s="2"/>
      <c r="B4" s="2007"/>
      <c r="C4" s="2008"/>
      <c r="D4" s="2001" t="s">
        <v>816</v>
      </c>
      <c r="E4" s="2001"/>
      <c r="F4" s="1945" t="s">
        <v>815</v>
      </c>
      <c r="G4" s="2001" t="s">
        <v>814</v>
      </c>
      <c r="H4" s="2001"/>
      <c r="I4" s="1945" t="s">
        <v>813</v>
      </c>
      <c r="J4" s="2002" t="s">
        <v>812</v>
      </c>
      <c r="K4" s="2"/>
    </row>
    <row r="5" spans="1:19" s="414" customFormat="1" ht="30.6" customHeight="1" thickBot="1">
      <c r="A5" s="2"/>
      <c r="B5" s="2009"/>
      <c r="C5" s="2010"/>
      <c r="D5" s="841" t="s">
        <v>811</v>
      </c>
      <c r="E5" s="841" t="s">
        <v>810</v>
      </c>
      <c r="F5" s="2004"/>
      <c r="G5" s="840" t="s">
        <v>809</v>
      </c>
      <c r="H5" s="840" t="s">
        <v>808</v>
      </c>
      <c r="I5" s="2004"/>
      <c r="J5" s="2003"/>
      <c r="K5" s="2"/>
    </row>
    <row r="6" spans="1:19" s="414" customFormat="1" ht="16.350000000000001" customHeight="1" thickBot="1">
      <c r="A6" s="2"/>
      <c r="B6" s="1999" t="str">
        <f>CurrQtr</f>
        <v>Q3 2022</v>
      </c>
      <c r="C6" s="2000"/>
      <c r="D6" s="825"/>
      <c r="E6" s="825"/>
      <c r="F6" s="824"/>
      <c r="G6" s="824"/>
      <c r="H6" s="824"/>
      <c r="I6" s="824"/>
      <c r="J6" s="823"/>
      <c r="K6" s="2"/>
    </row>
    <row r="7" spans="1:19" s="414" customFormat="1" ht="15.75" thickBot="1">
      <c r="A7" s="2"/>
      <c r="B7" s="822">
        <v>1</v>
      </c>
      <c r="C7" s="821" t="s">
        <v>807</v>
      </c>
      <c r="D7" s="820">
        <v>4039</v>
      </c>
      <c r="E7" s="820">
        <v>791327</v>
      </c>
      <c r="F7" s="820">
        <v>5084</v>
      </c>
      <c r="G7" s="819">
        <v>1269</v>
      </c>
      <c r="H7" s="819">
        <v>2341</v>
      </c>
      <c r="I7" s="819">
        <v>1474</v>
      </c>
      <c r="J7" s="818">
        <v>790282</v>
      </c>
      <c r="K7" s="2"/>
    </row>
    <row r="8" spans="1:19" s="414" customFormat="1" ht="13.5" thickBot="1">
      <c r="A8" s="2"/>
      <c r="B8" s="822">
        <v>2</v>
      </c>
      <c r="C8" s="821" t="s">
        <v>806</v>
      </c>
      <c r="D8" s="820">
        <v>212</v>
      </c>
      <c r="E8" s="820">
        <v>103888</v>
      </c>
      <c r="F8" s="820">
        <v>1</v>
      </c>
      <c r="G8" s="819">
        <v>0</v>
      </c>
      <c r="H8" s="819">
        <v>0</v>
      </c>
      <c r="I8" s="819">
        <v>1</v>
      </c>
      <c r="J8" s="818">
        <v>104099</v>
      </c>
      <c r="K8" s="2"/>
    </row>
    <row r="9" spans="1:19" s="414" customFormat="1" ht="28.5" thickBot="1">
      <c r="A9" s="2"/>
      <c r="B9" s="839">
        <v>3</v>
      </c>
      <c r="C9" s="838" t="s">
        <v>805</v>
      </c>
      <c r="D9" s="833">
        <v>260</v>
      </c>
      <c r="E9" s="833">
        <v>276885</v>
      </c>
      <c r="F9" s="833">
        <v>109</v>
      </c>
      <c r="G9" s="832">
        <v>0</v>
      </c>
      <c r="H9" s="832">
        <v>39</v>
      </c>
      <c r="I9" s="832">
        <v>70</v>
      </c>
      <c r="J9" s="831">
        <v>277036</v>
      </c>
      <c r="K9" s="2"/>
    </row>
    <row r="10" spans="1:19" s="414" customFormat="1" ht="13.5" thickBot="1">
      <c r="A10" s="2"/>
      <c r="B10" s="830">
        <v>4</v>
      </c>
      <c r="C10" s="829" t="s">
        <v>206</v>
      </c>
      <c r="D10" s="815">
        <v>4511</v>
      </c>
      <c r="E10" s="815">
        <v>1172100</v>
      </c>
      <c r="F10" s="815">
        <v>5194</v>
      </c>
      <c r="G10" s="814">
        <v>1269</v>
      </c>
      <c r="H10" s="814">
        <v>2380</v>
      </c>
      <c r="I10" s="814">
        <v>1545</v>
      </c>
      <c r="J10" s="813">
        <v>1171417</v>
      </c>
      <c r="K10" s="2"/>
    </row>
    <row r="11" spans="1:19" s="414" customFormat="1" ht="12.75">
      <c r="A11" s="2"/>
      <c r="B11" s="837"/>
      <c r="C11" s="836"/>
      <c r="D11" s="835"/>
      <c r="E11" s="835"/>
      <c r="F11" s="835"/>
      <c r="G11" s="835"/>
      <c r="H11" s="835"/>
      <c r="I11" s="835"/>
      <c r="J11" s="834"/>
      <c r="K11" s="2"/>
    </row>
    <row r="12" spans="1:19" s="414" customFormat="1" ht="13.5" customHeight="1" thickBot="1">
      <c r="A12" s="2"/>
      <c r="B12" s="1999" t="str">
        <f>LastQtr</f>
        <v>Q2 2022</v>
      </c>
      <c r="C12" s="2000"/>
      <c r="D12" s="825"/>
      <c r="E12" s="825"/>
      <c r="F12" s="824"/>
      <c r="G12" s="824"/>
      <c r="H12" s="824"/>
      <c r="I12" s="824"/>
      <c r="J12" s="823"/>
      <c r="K12" s="2"/>
    </row>
    <row r="13" spans="1:19" s="414" customFormat="1" ht="15.75" thickBot="1">
      <c r="A13" s="2"/>
      <c r="B13" s="822">
        <v>1</v>
      </c>
      <c r="C13" s="821" t="s">
        <v>807</v>
      </c>
      <c r="D13" s="820">
        <v>4093</v>
      </c>
      <c r="E13" s="820">
        <v>786835</v>
      </c>
      <c r="F13" s="820">
        <v>5224</v>
      </c>
      <c r="G13" s="819">
        <v>1311</v>
      </c>
      <c r="H13" s="819">
        <v>2390</v>
      </c>
      <c r="I13" s="819">
        <v>1523</v>
      </c>
      <c r="J13" s="818">
        <v>785704</v>
      </c>
      <c r="K13" s="2"/>
    </row>
    <row r="14" spans="1:19" s="414" customFormat="1" ht="13.5" thickBot="1">
      <c r="A14" s="2"/>
      <c r="B14" s="822">
        <v>2</v>
      </c>
      <c r="C14" s="821" t="s">
        <v>806</v>
      </c>
      <c r="D14" s="820">
        <v>213</v>
      </c>
      <c r="E14" s="820">
        <v>96501</v>
      </c>
      <c r="F14" s="820">
        <v>0</v>
      </c>
      <c r="G14" s="819">
        <v>0</v>
      </c>
      <c r="H14" s="819">
        <v>0</v>
      </c>
      <c r="I14" s="819">
        <v>0</v>
      </c>
      <c r="J14" s="818">
        <v>96714</v>
      </c>
      <c r="K14" s="2"/>
    </row>
    <row r="15" spans="1:19" s="414" customFormat="1" ht="28.5" thickBot="1">
      <c r="A15" s="2"/>
      <c r="B15" s="822">
        <v>3</v>
      </c>
      <c r="C15" s="821" t="s">
        <v>805</v>
      </c>
      <c r="D15" s="833">
        <v>295</v>
      </c>
      <c r="E15" s="833">
        <v>264672</v>
      </c>
      <c r="F15" s="833">
        <v>49</v>
      </c>
      <c r="G15" s="832">
        <v>0</v>
      </c>
      <c r="H15" s="832">
        <v>9</v>
      </c>
      <c r="I15" s="832">
        <v>40</v>
      </c>
      <c r="J15" s="831">
        <v>264918</v>
      </c>
      <c r="K15" s="2"/>
    </row>
    <row r="16" spans="1:19" s="414" customFormat="1" ht="13.5" thickBot="1">
      <c r="A16" s="2"/>
      <c r="B16" s="830">
        <v>4</v>
      </c>
      <c r="C16" s="829" t="s">
        <v>206</v>
      </c>
      <c r="D16" s="815">
        <v>4601</v>
      </c>
      <c r="E16" s="815">
        <v>1148008</v>
      </c>
      <c r="F16" s="815">
        <v>5273</v>
      </c>
      <c r="G16" s="814">
        <v>1311</v>
      </c>
      <c r="H16" s="814">
        <v>2399</v>
      </c>
      <c r="I16" s="814">
        <v>1563</v>
      </c>
      <c r="J16" s="813">
        <v>1147336</v>
      </c>
      <c r="K16" s="2"/>
    </row>
    <row r="17" spans="1:11" s="414" customFormat="1" ht="12.75">
      <c r="A17" s="2"/>
      <c r="B17" s="828"/>
      <c r="C17" s="602"/>
      <c r="D17" s="827"/>
      <c r="E17" s="827"/>
      <c r="F17" s="827"/>
      <c r="G17" s="827"/>
      <c r="H17" s="827"/>
      <c r="I17" s="827"/>
      <c r="J17" s="826"/>
      <c r="K17" s="2"/>
    </row>
    <row r="18" spans="1:11" s="414" customFormat="1" ht="13.5" customHeight="1" thickBot="1">
      <c r="A18" s="2"/>
      <c r="B18" s="1999" t="str">
        <f>Last2Qtr</f>
        <v>Q1 2022</v>
      </c>
      <c r="C18" s="2000"/>
      <c r="D18" s="825"/>
      <c r="E18" s="825"/>
      <c r="F18" s="824"/>
      <c r="G18" s="824"/>
      <c r="H18" s="824"/>
      <c r="I18" s="824"/>
      <c r="J18" s="823"/>
      <c r="K18" s="2"/>
    </row>
    <row r="19" spans="1:11" s="414" customFormat="1" ht="14.85" customHeight="1" thickBot="1">
      <c r="A19" s="2"/>
      <c r="B19" s="822">
        <v>1</v>
      </c>
      <c r="C19" s="821" t="s">
        <v>807</v>
      </c>
      <c r="D19" s="820">
        <v>4285</v>
      </c>
      <c r="E19" s="820">
        <v>777049</v>
      </c>
      <c r="F19" s="820">
        <v>5420</v>
      </c>
      <c r="G19" s="819">
        <v>1302</v>
      </c>
      <c r="H19" s="819">
        <v>2412</v>
      </c>
      <c r="I19" s="819">
        <v>1706</v>
      </c>
      <c r="J19" s="818">
        <v>775914</v>
      </c>
      <c r="K19" s="2"/>
    </row>
    <row r="20" spans="1:11" s="414" customFormat="1" ht="13.5" thickBot="1">
      <c r="A20" s="2"/>
      <c r="B20" s="822">
        <v>2</v>
      </c>
      <c r="C20" s="821" t="s">
        <v>806</v>
      </c>
      <c r="D20" s="820">
        <v>211</v>
      </c>
      <c r="E20" s="820">
        <v>76509</v>
      </c>
      <c r="F20" s="820">
        <v>0</v>
      </c>
      <c r="G20" s="819">
        <v>0</v>
      </c>
      <c r="H20" s="819">
        <v>0</v>
      </c>
      <c r="I20" s="819">
        <v>0</v>
      </c>
      <c r="J20" s="818">
        <v>76720</v>
      </c>
      <c r="K20" s="2"/>
    </row>
    <row r="21" spans="1:11" s="414" customFormat="1" ht="28.5" thickBot="1">
      <c r="A21" s="2"/>
      <c r="B21" s="822">
        <v>3</v>
      </c>
      <c r="C21" s="821" t="s">
        <v>805</v>
      </c>
      <c r="D21" s="820">
        <v>294</v>
      </c>
      <c r="E21" s="820">
        <v>262308</v>
      </c>
      <c r="F21" s="820">
        <v>55</v>
      </c>
      <c r="G21" s="819">
        <v>0</v>
      </c>
      <c r="H21" s="819">
        <v>9</v>
      </c>
      <c r="I21" s="819">
        <v>46</v>
      </c>
      <c r="J21" s="818">
        <v>262547</v>
      </c>
      <c r="K21" s="2"/>
    </row>
    <row r="22" spans="1:11" s="414" customFormat="1" ht="13.5" thickBot="1">
      <c r="A22" s="2"/>
      <c r="B22" s="830">
        <v>4</v>
      </c>
      <c r="C22" s="829" t="s">
        <v>206</v>
      </c>
      <c r="D22" s="815">
        <v>4790</v>
      </c>
      <c r="E22" s="815">
        <v>1115866</v>
      </c>
      <c r="F22" s="815">
        <v>5475</v>
      </c>
      <c r="G22" s="814">
        <v>1302</v>
      </c>
      <c r="H22" s="814">
        <v>2421</v>
      </c>
      <c r="I22" s="814">
        <v>1752</v>
      </c>
      <c r="J22" s="813">
        <v>1115181</v>
      </c>
      <c r="K22" s="2"/>
    </row>
    <row r="23" spans="1:11" s="414" customFormat="1" ht="12.75">
      <c r="A23" s="2"/>
      <c r="B23" s="828"/>
      <c r="C23" s="602"/>
      <c r="D23" s="827"/>
      <c r="E23" s="827"/>
      <c r="F23" s="827"/>
      <c r="G23" s="827"/>
      <c r="H23" s="827"/>
      <c r="I23" s="827"/>
      <c r="J23" s="826"/>
      <c r="K23" s="2"/>
    </row>
    <row r="24" spans="1:11" s="414" customFormat="1" ht="13.5" customHeight="1" thickBot="1">
      <c r="A24" s="2"/>
      <c r="B24" s="1999" t="str">
        <f>Last3Qtr</f>
        <v>Q4 2021</v>
      </c>
      <c r="C24" s="2000"/>
      <c r="D24" s="825"/>
      <c r="E24" s="825"/>
      <c r="F24" s="824"/>
      <c r="G24" s="824"/>
      <c r="H24" s="824"/>
      <c r="I24" s="824"/>
      <c r="J24" s="823"/>
      <c r="K24" s="2"/>
    </row>
    <row r="25" spans="1:11" s="414" customFormat="1" ht="15.75" thickBot="1">
      <c r="A25" s="2"/>
      <c r="B25" s="822">
        <v>1</v>
      </c>
      <c r="C25" s="821" t="s">
        <v>807</v>
      </c>
      <c r="D25" s="820">
        <v>4426</v>
      </c>
      <c r="E25" s="820">
        <v>734831</v>
      </c>
      <c r="F25" s="820">
        <v>5568</v>
      </c>
      <c r="G25" s="819">
        <v>1320</v>
      </c>
      <c r="H25" s="819">
        <v>2418</v>
      </c>
      <c r="I25" s="819">
        <v>1830</v>
      </c>
      <c r="J25" s="818">
        <v>733689</v>
      </c>
      <c r="K25" s="2"/>
    </row>
    <row r="26" spans="1:11" s="414" customFormat="1" ht="13.5" thickBot="1">
      <c r="A26" s="2"/>
      <c r="B26" s="822">
        <v>2</v>
      </c>
      <c r="C26" s="821" t="s">
        <v>806</v>
      </c>
      <c r="D26" s="820">
        <v>205</v>
      </c>
      <c r="E26" s="820">
        <v>69987</v>
      </c>
      <c r="F26" s="820">
        <v>0</v>
      </c>
      <c r="G26" s="819">
        <v>0</v>
      </c>
      <c r="H26" s="819">
        <v>0</v>
      </c>
      <c r="I26" s="819">
        <v>0</v>
      </c>
      <c r="J26" s="818">
        <v>70192</v>
      </c>
      <c r="K26" s="2"/>
    </row>
    <row r="27" spans="1:11" s="414" customFormat="1" ht="28.5" thickBot="1">
      <c r="A27" s="2"/>
      <c r="B27" s="822">
        <v>3</v>
      </c>
      <c r="C27" s="821" t="s">
        <v>805</v>
      </c>
      <c r="D27" s="820">
        <v>304</v>
      </c>
      <c r="E27" s="820">
        <v>257453</v>
      </c>
      <c r="F27" s="820">
        <v>65</v>
      </c>
      <c r="G27" s="819">
        <v>0</v>
      </c>
      <c r="H27" s="819">
        <v>8</v>
      </c>
      <c r="I27" s="819">
        <v>57</v>
      </c>
      <c r="J27" s="818">
        <v>257692</v>
      </c>
      <c r="K27" s="2"/>
    </row>
    <row r="28" spans="1:11" s="414" customFormat="1" ht="13.5" thickBot="1">
      <c r="A28" s="2"/>
      <c r="B28" s="817">
        <v>4</v>
      </c>
      <c r="C28" s="816" t="s">
        <v>206</v>
      </c>
      <c r="D28" s="815">
        <v>4935</v>
      </c>
      <c r="E28" s="815">
        <v>1062271</v>
      </c>
      <c r="F28" s="815">
        <v>5633</v>
      </c>
      <c r="G28" s="814">
        <v>1320</v>
      </c>
      <c r="H28" s="814">
        <v>2426</v>
      </c>
      <c r="I28" s="814">
        <v>1887</v>
      </c>
      <c r="J28" s="813">
        <v>1061573</v>
      </c>
      <c r="K28" s="2"/>
    </row>
    <row r="29" spans="1:11" s="414" customFormat="1" ht="6" customHeight="1">
      <c r="A29" s="2"/>
      <c r="B29" s="812"/>
      <c r="C29" s="811"/>
      <c r="D29" s="810"/>
      <c r="E29" s="810"/>
      <c r="F29" s="810"/>
      <c r="G29" s="810"/>
      <c r="H29" s="810"/>
      <c r="I29" s="810"/>
      <c r="J29" s="810"/>
      <c r="K29" s="2"/>
    </row>
    <row r="30" spans="1:11" s="414" customFormat="1" ht="6" customHeight="1">
      <c r="A30" s="2"/>
      <c r="B30" s="812"/>
      <c r="C30" s="811"/>
      <c r="D30" s="810"/>
      <c r="E30" s="810"/>
      <c r="F30" s="810"/>
      <c r="G30" s="810"/>
      <c r="H30" s="810"/>
      <c r="I30" s="810"/>
      <c r="J30" s="810"/>
      <c r="K30" s="2"/>
    </row>
    <row r="31" spans="1:11" s="414" customFormat="1" ht="38.85" customHeight="1">
      <c r="A31" s="2"/>
      <c r="B31" s="1998" t="s">
        <v>1430</v>
      </c>
      <c r="C31" s="1998"/>
      <c r="D31" s="1998"/>
      <c r="E31" s="1998"/>
      <c r="F31" s="1998"/>
      <c r="G31" s="1998"/>
      <c r="H31" s="1998"/>
      <c r="I31" s="1998"/>
      <c r="J31" s="1998"/>
      <c r="K31" s="2"/>
    </row>
    <row r="32" spans="1:11" s="414" customFormat="1" ht="12.75">
      <c r="A32" s="2"/>
      <c r="B32" s="1998" t="s">
        <v>804</v>
      </c>
      <c r="C32" s="1998"/>
      <c r="D32" s="1998"/>
      <c r="E32" s="1998"/>
      <c r="F32" s="1998"/>
      <c r="G32" s="1998"/>
      <c r="H32" s="1998"/>
      <c r="I32" s="1998"/>
      <c r="J32" s="1998"/>
      <c r="K32" s="2"/>
    </row>
    <row r="33" spans="1:11" s="414" customFormat="1" ht="25.35" customHeight="1">
      <c r="A33" s="2"/>
      <c r="B33" s="1998" t="s">
        <v>1438</v>
      </c>
      <c r="C33" s="1998"/>
      <c r="D33" s="1998"/>
      <c r="E33" s="1998"/>
      <c r="F33" s="1998"/>
      <c r="G33" s="1998"/>
      <c r="H33" s="1998"/>
      <c r="I33" s="1998"/>
      <c r="J33" s="1998"/>
      <c r="K33" s="2"/>
    </row>
    <row r="34" spans="1:11" s="414" customFormat="1" ht="12.75">
      <c r="A34" s="2"/>
      <c r="B34" s="1998" t="s">
        <v>803</v>
      </c>
      <c r="C34" s="1998"/>
      <c r="D34" s="1998"/>
      <c r="E34" s="1998"/>
      <c r="F34" s="1998"/>
      <c r="G34" s="1998"/>
      <c r="H34" s="1998"/>
      <c r="I34" s="1998"/>
      <c r="J34" s="1998"/>
      <c r="K34" s="2"/>
    </row>
    <row r="35" spans="1:11" s="414" customFormat="1" ht="14.1" customHeight="1">
      <c r="A35" s="2"/>
      <c r="B35" s="1998" t="s">
        <v>802</v>
      </c>
      <c r="C35" s="1998"/>
      <c r="D35" s="1998"/>
      <c r="E35" s="1998"/>
      <c r="F35" s="1998"/>
      <c r="G35" s="1998"/>
      <c r="H35" s="1998"/>
      <c r="I35" s="1998"/>
      <c r="J35" s="1998"/>
      <c r="K35" s="2"/>
    </row>
    <row r="36" spans="1:11" s="414" customFormat="1" ht="12.75">
      <c r="A36" s="2"/>
      <c r="B36" s="1998" t="s">
        <v>801</v>
      </c>
      <c r="C36" s="1998"/>
      <c r="D36" s="1998"/>
      <c r="E36" s="1998"/>
      <c r="F36" s="1998"/>
      <c r="G36" s="1998"/>
      <c r="H36" s="1998"/>
      <c r="I36" s="1998"/>
      <c r="J36" s="1998"/>
      <c r="K36" s="2"/>
    </row>
    <row r="37" spans="1:11" s="414" customFormat="1" ht="12.75" hidden="1">
      <c r="A37" s="2"/>
      <c r="B37" s="2"/>
      <c r="C37" s="2"/>
      <c r="D37" s="2"/>
      <c r="E37" s="2"/>
      <c r="F37" s="2"/>
      <c r="G37" s="2"/>
      <c r="H37" s="2"/>
      <c r="I37" s="2"/>
      <c r="J37" s="2"/>
      <c r="K37" s="2"/>
    </row>
    <row r="38" spans="1:11" s="414" customFormat="1" ht="12.75" hidden="1">
      <c r="A38" s="2"/>
      <c r="B38" s="2"/>
      <c r="C38" s="2"/>
      <c r="D38" s="2"/>
      <c r="E38" s="2"/>
      <c r="F38" s="2"/>
      <c r="G38" s="2"/>
      <c r="H38" s="2"/>
      <c r="I38" s="2"/>
      <c r="J38" s="2"/>
      <c r="K38" s="2"/>
    </row>
    <row r="39" spans="1:11" s="414" customFormat="1" ht="12.75" hidden="1">
      <c r="A39" s="2"/>
      <c r="B39" s="2"/>
      <c r="C39" s="2"/>
      <c r="D39" s="2"/>
      <c r="E39" s="2"/>
      <c r="F39" s="2"/>
      <c r="G39" s="2"/>
      <c r="H39" s="2"/>
      <c r="I39" s="2"/>
      <c r="J39" s="2"/>
      <c r="K39" s="2"/>
    </row>
    <row r="40" spans="1:11" s="414" customFormat="1" ht="12.75" hidden="1">
      <c r="A40" s="2"/>
      <c r="B40" s="2"/>
      <c r="C40" s="2"/>
      <c r="D40" s="2"/>
      <c r="E40" s="2"/>
      <c r="F40" s="2"/>
      <c r="G40" s="2"/>
      <c r="H40" s="2"/>
      <c r="I40" s="2"/>
      <c r="J40" s="2"/>
      <c r="K40" s="2"/>
    </row>
    <row r="41" spans="1:11" s="414" customFormat="1" ht="12.75" hidden="1">
      <c r="A41" s="2"/>
      <c r="B41" s="2"/>
      <c r="C41" s="2"/>
      <c r="D41" s="2"/>
      <c r="E41" s="2"/>
      <c r="F41" s="2"/>
      <c r="G41" s="2"/>
      <c r="H41" s="2"/>
      <c r="I41" s="2"/>
      <c r="J41" s="2"/>
      <c r="K41" s="2"/>
    </row>
    <row r="42" spans="1:11" s="414" customFormat="1" ht="12.75" hidden="1">
      <c r="A42" s="2"/>
      <c r="B42" s="2"/>
      <c r="C42" s="2"/>
      <c r="D42" s="2"/>
      <c r="E42" s="2"/>
      <c r="F42" s="2"/>
      <c r="G42" s="2"/>
      <c r="H42" s="2"/>
      <c r="I42" s="2"/>
      <c r="J42" s="2"/>
      <c r="K42" s="2"/>
    </row>
    <row r="43" spans="1:11" s="414" customFormat="1" ht="12.75" hidden="1">
      <c r="A43" s="2"/>
      <c r="B43" s="2"/>
      <c r="C43" s="2"/>
      <c r="D43" s="2"/>
      <c r="E43" s="2"/>
      <c r="F43" s="2"/>
      <c r="G43" s="2"/>
      <c r="H43" s="2"/>
      <c r="I43" s="2"/>
      <c r="J43" s="2"/>
      <c r="K43" s="2"/>
    </row>
    <row r="44" spans="1:11" s="414" customFormat="1" ht="12.75" hidden="1">
      <c r="A44" s="2"/>
      <c r="B44" s="2"/>
      <c r="C44" s="2"/>
      <c r="D44" s="2"/>
      <c r="E44" s="2"/>
      <c r="F44" s="2"/>
      <c r="G44" s="2"/>
      <c r="H44" s="2"/>
      <c r="I44" s="2"/>
      <c r="J44" s="2"/>
      <c r="K44" s="2"/>
    </row>
    <row r="45" spans="1:11" s="414" customFormat="1" ht="12.75" hidden="1">
      <c r="A45" s="2"/>
      <c r="B45" s="2"/>
      <c r="C45" s="2"/>
      <c r="D45" s="2"/>
      <c r="E45" s="2"/>
      <c r="F45" s="2"/>
      <c r="G45" s="2"/>
      <c r="H45" s="2"/>
      <c r="I45" s="2"/>
      <c r="J45" s="2"/>
      <c r="K45" s="2"/>
    </row>
    <row r="46" spans="1:11" s="414" customFormat="1" ht="12.75" hidden="1">
      <c r="A46" s="2"/>
      <c r="B46" s="2"/>
      <c r="C46" s="2"/>
      <c r="D46" s="2"/>
      <c r="E46" s="2"/>
      <c r="F46" s="2"/>
      <c r="G46" s="2"/>
      <c r="H46" s="2"/>
      <c r="I46" s="2"/>
      <c r="J46" s="2"/>
      <c r="K46" s="2"/>
    </row>
    <row r="47" spans="1:11" s="414" customFormat="1" ht="12.75" hidden="1">
      <c r="A47" s="2"/>
      <c r="B47" s="2"/>
      <c r="C47" s="2"/>
      <c r="D47" s="2"/>
      <c r="E47" s="2"/>
      <c r="F47" s="2"/>
      <c r="G47" s="2"/>
      <c r="H47" s="2"/>
      <c r="I47" s="2"/>
      <c r="J47" s="2"/>
      <c r="K47" s="2"/>
    </row>
    <row r="48" spans="1:11" s="414" customFormat="1" ht="12.75" hidden="1">
      <c r="A48" s="2"/>
      <c r="B48" s="2"/>
      <c r="C48" s="2"/>
      <c r="D48" s="2"/>
      <c r="E48" s="2"/>
      <c r="F48" s="2"/>
      <c r="G48" s="2"/>
      <c r="H48" s="2"/>
      <c r="I48" s="2"/>
      <c r="J48" s="2"/>
      <c r="K48" s="2"/>
    </row>
    <row r="49" spans="1:11" s="414" customFormat="1" ht="12.75" hidden="1">
      <c r="A49" s="2"/>
      <c r="B49" s="2"/>
      <c r="C49" s="2"/>
      <c r="D49" s="2"/>
      <c r="E49" s="2"/>
      <c r="F49" s="2"/>
      <c r="G49" s="2"/>
      <c r="H49" s="2"/>
      <c r="I49" s="2"/>
      <c r="J49" s="2"/>
      <c r="K49" s="2"/>
    </row>
    <row r="50" spans="1:11" s="414" customFormat="1" ht="12.75" hidden="1">
      <c r="A50" s="2"/>
      <c r="B50" s="2"/>
      <c r="C50" s="2"/>
      <c r="D50" s="2"/>
      <c r="E50" s="2"/>
      <c r="F50" s="2"/>
      <c r="G50" s="2"/>
      <c r="H50" s="2"/>
      <c r="I50" s="2"/>
      <c r="J50" s="2"/>
      <c r="K50" s="2"/>
    </row>
    <row r="51" spans="1:11" s="414" customFormat="1" ht="12.75" hidden="1">
      <c r="A51" s="2"/>
      <c r="B51" s="2"/>
      <c r="C51" s="2"/>
      <c r="D51" s="2"/>
      <c r="E51" s="2"/>
      <c r="F51" s="2"/>
      <c r="G51" s="2"/>
      <c r="H51" s="2"/>
      <c r="I51" s="2"/>
      <c r="J51" s="2"/>
      <c r="K51" s="2"/>
    </row>
    <row r="52" spans="1:11" s="414" customFormat="1" ht="12.75" hidden="1">
      <c r="A52" s="2"/>
      <c r="B52" s="2"/>
      <c r="C52" s="2"/>
      <c r="D52" s="2"/>
      <c r="E52" s="2"/>
      <c r="F52" s="2"/>
      <c r="G52" s="2"/>
      <c r="H52" s="2"/>
      <c r="I52" s="2"/>
      <c r="J52" s="2"/>
      <c r="K52" s="2"/>
    </row>
    <row r="53" spans="1:11" s="414" customFormat="1" ht="12.75" hidden="1">
      <c r="A53" s="2"/>
      <c r="B53" s="2"/>
      <c r="C53" s="2"/>
      <c r="D53" s="2"/>
      <c r="E53" s="2"/>
      <c r="F53" s="2"/>
      <c r="G53" s="2"/>
      <c r="H53" s="2"/>
      <c r="I53" s="2"/>
      <c r="J53" s="2"/>
      <c r="K53" s="2"/>
    </row>
    <row r="54" spans="1:11" s="414" customFormat="1" ht="12.75" hidden="1">
      <c r="A54" s="2"/>
      <c r="B54" s="2"/>
      <c r="C54" s="2"/>
      <c r="D54" s="2"/>
      <c r="E54" s="2"/>
      <c r="F54" s="2"/>
      <c r="G54" s="2"/>
      <c r="H54" s="2"/>
      <c r="I54" s="2"/>
      <c r="J54" s="2"/>
      <c r="K54" s="2"/>
    </row>
    <row r="55" spans="1:11" s="414" customFormat="1" ht="12.75" hidden="1">
      <c r="A55" s="2"/>
      <c r="B55" s="2"/>
      <c r="C55" s="2"/>
      <c r="D55" s="2"/>
      <c r="E55" s="2"/>
      <c r="F55" s="2"/>
      <c r="G55" s="2"/>
      <c r="H55" s="2"/>
      <c r="I55" s="2"/>
      <c r="J55" s="2"/>
      <c r="K55" s="2"/>
    </row>
    <row r="56" spans="1:11" s="414" customFormat="1" ht="12.75" hidden="1">
      <c r="A56" s="2"/>
      <c r="B56" s="2"/>
      <c r="C56" s="2"/>
      <c r="D56" s="2"/>
      <c r="E56" s="2"/>
      <c r="F56" s="2"/>
      <c r="G56" s="2"/>
      <c r="H56" s="2"/>
      <c r="I56" s="2"/>
      <c r="J56" s="2"/>
      <c r="K56" s="2"/>
    </row>
    <row r="57" spans="1:11" s="414" customFormat="1" ht="12.75" hidden="1">
      <c r="A57" s="2"/>
      <c r="B57" s="2"/>
      <c r="C57" s="2"/>
      <c r="D57" s="2"/>
      <c r="E57" s="2"/>
      <c r="F57" s="2"/>
      <c r="G57" s="2"/>
      <c r="H57" s="2"/>
      <c r="I57" s="2"/>
      <c r="J57" s="2"/>
      <c r="K57" s="2"/>
    </row>
    <row r="58" spans="1:11" s="414" customFormat="1" ht="12.75" hidden="1">
      <c r="A58" s="2"/>
      <c r="B58" s="2"/>
      <c r="C58" s="2"/>
      <c r="D58" s="2"/>
      <c r="E58" s="2"/>
      <c r="F58" s="2"/>
      <c r="G58" s="2"/>
      <c r="H58" s="2"/>
      <c r="I58" s="2"/>
      <c r="J58" s="2"/>
      <c r="K58" s="2"/>
    </row>
    <row r="59" spans="1:11" s="414" customFormat="1" ht="12.75" hidden="1">
      <c r="A59" s="2"/>
      <c r="B59" s="2"/>
      <c r="C59" s="2"/>
      <c r="D59" s="2"/>
      <c r="E59" s="2"/>
      <c r="F59" s="2"/>
      <c r="G59" s="2"/>
      <c r="H59" s="2"/>
      <c r="I59" s="2"/>
      <c r="J59" s="2"/>
      <c r="K59" s="2"/>
    </row>
    <row r="60" spans="1:11" s="414" customFormat="1" ht="12.75" hidden="1">
      <c r="A60" s="2"/>
      <c r="B60" s="2"/>
      <c r="C60" s="2"/>
      <c r="D60" s="2"/>
      <c r="E60" s="2"/>
      <c r="F60" s="2"/>
      <c r="G60" s="2"/>
      <c r="H60" s="2"/>
      <c r="I60" s="2"/>
      <c r="J60" s="2"/>
      <c r="K60" s="2"/>
    </row>
    <row r="61" spans="1:11" s="414" customFormat="1" ht="12.75" hidden="1">
      <c r="A61" s="2"/>
      <c r="B61" s="2"/>
      <c r="C61" s="2"/>
      <c r="D61" s="2"/>
      <c r="E61" s="2"/>
      <c r="F61" s="2"/>
      <c r="G61" s="2"/>
      <c r="H61" s="2"/>
      <c r="I61" s="2"/>
      <c r="J61" s="2"/>
      <c r="K61" s="2"/>
    </row>
    <row r="62" spans="1:11" s="414" customFormat="1" ht="12.75" hidden="1">
      <c r="A62" s="2"/>
      <c r="B62" s="2"/>
      <c r="C62" s="2"/>
      <c r="D62" s="2"/>
      <c r="E62" s="2"/>
      <c r="F62" s="2"/>
      <c r="G62" s="2"/>
      <c r="H62" s="2"/>
      <c r="I62" s="2"/>
      <c r="J62" s="2"/>
      <c r="K62" s="2"/>
    </row>
    <row r="63" spans="1:11" s="414" customFormat="1" ht="12.75" hidden="1">
      <c r="A63" s="2"/>
      <c r="B63" s="2"/>
      <c r="C63" s="2"/>
      <c r="D63" s="2"/>
      <c r="E63" s="2"/>
      <c r="F63" s="2"/>
      <c r="G63" s="2"/>
      <c r="H63" s="2"/>
      <c r="I63" s="2"/>
      <c r="J63" s="2"/>
      <c r="K63" s="2"/>
    </row>
    <row r="64" spans="1:11" s="414" customFormat="1" ht="12.75" hidden="1">
      <c r="A64" s="2"/>
      <c r="B64" s="2"/>
      <c r="C64" s="2"/>
      <c r="D64" s="2"/>
      <c r="E64" s="2"/>
      <c r="F64" s="2"/>
      <c r="G64" s="2"/>
      <c r="H64" s="2"/>
      <c r="I64" s="2"/>
      <c r="J64" s="2"/>
      <c r="K64" s="2"/>
    </row>
    <row r="65" spans="1:11" s="414" customFormat="1" ht="12.75" hidden="1">
      <c r="A65" s="2"/>
      <c r="B65" s="2"/>
      <c r="C65" s="2"/>
      <c r="D65" s="2"/>
      <c r="E65" s="2"/>
      <c r="F65" s="2"/>
      <c r="G65" s="2"/>
      <c r="H65" s="2"/>
      <c r="I65" s="2"/>
      <c r="J65" s="2"/>
      <c r="K65" s="2"/>
    </row>
    <row r="66" spans="1:11" s="414" customFormat="1" ht="12.75" hidden="1">
      <c r="A66" s="2"/>
      <c r="B66" s="2"/>
      <c r="C66" s="2"/>
      <c r="D66" s="2"/>
      <c r="E66" s="2"/>
      <c r="F66" s="2"/>
      <c r="G66" s="2"/>
      <c r="H66" s="2"/>
      <c r="I66" s="2"/>
      <c r="J66" s="2"/>
      <c r="K66" s="2"/>
    </row>
    <row r="67" spans="1:11" s="414" customFormat="1" ht="12.75" hidden="1">
      <c r="A67" s="2"/>
      <c r="B67" s="2"/>
      <c r="C67" s="2"/>
      <c r="D67" s="2"/>
      <c r="E67" s="2"/>
      <c r="F67" s="2"/>
      <c r="G67" s="2"/>
      <c r="H67" s="2"/>
      <c r="I67" s="2"/>
      <c r="J67" s="2"/>
      <c r="K67" s="2"/>
    </row>
    <row r="68" spans="1:11" s="414" customFormat="1" ht="12.75" hidden="1">
      <c r="A68" s="2"/>
      <c r="B68" s="2"/>
      <c r="C68" s="2"/>
      <c r="D68" s="2"/>
      <c r="E68" s="2"/>
      <c r="F68" s="2"/>
      <c r="G68" s="2"/>
      <c r="H68" s="2"/>
      <c r="I68" s="2"/>
      <c r="J68" s="2"/>
      <c r="K68" s="2"/>
    </row>
    <row r="69" spans="1:11" s="414" customFormat="1" ht="12.75" hidden="1">
      <c r="A69" s="2"/>
      <c r="B69" s="2"/>
      <c r="C69" s="2"/>
      <c r="D69" s="2"/>
      <c r="E69" s="2"/>
      <c r="F69" s="2"/>
      <c r="G69" s="2"/>
      <c r="H69" s="2"/>
      <c r="I69" s="2"/>
      <c r="J69" s="2"/>
      <c r="K69" s="2"/>
    </row>
    <row r="70" spans="1:11" s="414" customFormat="1" ht="12.75" hidden="1">
      <c r="A70" s="2"/>
      <c r="B70" s="2"/>
      <c r="C70" s="2"/>
      <c r="D70" s="2"/>
      <c r="E70" s="2"/>
      <c r="F70" s="2"/>
      <c r="G70" s="2"/>
      <c r="H70" s="2"/>
      <c r="I70" s="2"/>
      <c r="J70" s="2"/>
      <c r="K70" s="2"/>
    </row>
    <row r="71" spans="1:11" s="414" customFormat="1" ht="12.75" hidden="1">
      <c r="A71" s="2"/>
      <c r="B71" s="2"/>
      <c r="C71" s="2"/>
      <c r="D71" s="2"/>
      <c r="E71" s="2"/>
      <c r="F71" s="2"/>
      <c r="G71" s="2"/>
      <c r="H71" s="2"/>
      <c r="I71" s="2"/>
      <c r="J71" s="2"/>
      <c r="K71" s="2"/>
    </row>
    <row r="72" spans="1:11" s="414" customFormat="1" ht="12.75" hidden="1">
      <c r="A72" s="2"/>
      <c r="B72" s="2"/>
      <c r="C72" s="2"/>
      <c r="D72" s="2"/>
      <c r="E72" s="2"/>
      <c r="F72" s="2"/>
      <c r="G72" s="2"/>
      <c r="H72" s="2"/>
      <c r="I72" s="2"/>
      <c r="J72" s="2"/>
      <c r="K72" s="2"/>
    </row>
    <row r="73" spans="1:11" s="414" customFormat="1" ht="12.75" hidden="1">
      <c r="A73" s="2"/>
      <c r="B73" s="2"/>
      <c r="C73" s="2"/>
      <c r="D73" s="2"/>
      <c r="E73" s="2"/>
      <c r="F73" s="2"/>
      <c r="G73" s="2"/>
      <c r="H73" s="2"/>
      <c r="I73" s="2"/>
      <c r="J73" s="2"/>
      <c r="K73" s="2"/>
    </row>
    <row r="74" spans="1:11" s="414" customFormat="1" ht="12.75" hidden="1">
      <c r="A74" s="2"/>
      <c r="B74" s="2"/>
      <c r="C74" s="2"/>
      <c r="D74" s="2"/>
      <c r="E74" s="2"/>
      <c r="F74" s="2"/>
      <c r="G74" s="2"/>
      <c r="H74" s="2"/>
      <c r="I74" s="2"/>
      <c r="J74" s="2"/>
      <c r="K74" s="2"/>
    </row>
    <row r="75" spans="1:11" s="414" customFormat="1" ht="12.75" hidden="1">
      <c r="A75" s="2"/>
      <c r="B75" s="2"/>
      <c r="C75" s="2"/>
      <c r="D75" s="2"/>
      <c r="E75" s="2"/>
      <c r="F75" s="2"/>
      <c r="G75" s="2"/>
      <c r="H75" s="2"/>
      <c r="I75" s="2"/>
      <c r="J75" s="2"/>
      <c r="K75" s="2"/>
    </row>
    <row r="76" spans="1:11" s="414" customFormat="1" ht="12.75" hidden="1">
      <c r="A76" s="2"/>
      <c r="B76" s="2"/>
      <c r="C76" s="2"/>
      <c r="D76" s="2"/>
      <c r="E76" s="2"/>
      <c r="F76" s="2"/>
      <c r="G76" s="2"/>
      <c r="H76" s="2"/>
      <c r="I76" s="2"/>
      <c r="J76" s="2"/>
      <c r="K76" s="2"/>
    </row>
    <row r="77" spans="1:11" s="414" customFormat="1" ht="12.75" hidden="1">
      <c r="A77" s="2"/>
      <c r="B77" s="2"/>
      <c r="C77" s="2"/>
      <c r="D77" s="2"/>
      <c r="E77" s="2"/>
      <c r="F77" s="2"/>
      <c r="G77" s="2"/>
      <c r="H77" s="2"/>
      <c r="I77" s="2"/>
      <c r="J77" s="2"/>
      <c r="K77" s="2"/>
    </row>
    <row r="78" spans="1:11" s="414" customFormat="1" ht="12.75" hidden="1">
      <c r="A78" s="2"/>
      <c r="B78" s="2"/>
      <c r="C78" s="2"/>
      <c r="D78" s="2"/>
      <c r="E78" s="2"/>
      <c r="F78" s="2"/>
      <c r="G78" s="2"/>
      <c r="H78" s="2"/>
      <c r="I78" s="2"/>
      <c r="J78" s="2"/>
      <c r="K78" s="2"/>
    </row>
    <row r="79" spans="1:11" s="414" customFormat="1" ht="12.75" hidden="1">
      <c r="A79" s="2"/>
      <c r="B79" s="2"/>
      <c r="C79" s="2"/>
      <c r="D79" s="2"/>
      <c r="E79" s="2"/>
      <c r="F79" s="2"/>
      <c r="G79" s="2"/>
      <c r="H79" s="2"/>
      <c r="I79" s="2"/>
      <c r="J79" s="2"/>
      <c r="K79" s="2"/>
    </row>
    <row r="80" spans="1:11" s="414" customFormat="1" ht="12.75" hidden="1">
      <c r="A80" s="2"/>
      <c r="B80" s="2"/>
      <c r="C80" s="2"/>
      <c r="D80" s="2"/>
      <c r="E80" s="2"/>
      <c r="F80" s="2"/>
      <c r="G80" s="2"/>
      <c r="H80" s="2"/>
      <c r="I80" s="2"/>
      <c r="J80" s="2"/>
      <c r="K80" s="2"/>
    </row>
    <row r="81" spans="1:11" s="414" customFormat="1" ht="12.75" hidden="1">
      <c r="A81" s="2"/>
      <c r="B81" s="2"/>
      <c r="C81" s="2"/>
      <c r="D81" s="2"/>
      <c r="E81" s="2"/>
      <c r="F81" s="2"/>
      <c r="G81" s="2"/>
      <c r="H81" s="2"/>
      <c r="I81" s="2"/>
      <c r="J81" s="2"/>
      <c r="K81" s="2"/>
    </row>
    <row r="82" spans="1:11" s="414" customFormat="1" ht="12.75" hidden="1">
      <c r="A82" s="2"/>
      <c r="B82" s="2"/>
      <c r="C82" s="2"/>
      <c r="D82" s="2"/>
      <c r="E82" s="2"/>
      <c r="F82" s="2"/>
      <c r="G82" s="2"/>
      <c r="H82" s="2"/>
      <c r="I82" s="2"/>
      <c r="J82" s="2"/>
      <c r="K82" s="2"/>
    </row>
    <row r="83" spans="1:11" s="414" customFormat="1" ht="12.75" hidden="1">
      <c r="A83" s="2"/>
      <c r="B83" s="2"/>
      <c r="C83" s="2"/>
      <c r="D83" s="2"/>
      <c r="E83" s="2"/>
      <c r="F83" s="2"/>
      <c r="G83" s="2"/>
      <c r="H83" s="2"/>
      <c r="I83" s="2"/>
      <c r="J83" s="2"/>
      <c r="K83" s="2"/>
    </row>
    <row r="84" spans="1:11" s="414" customFormat="1" ht="12.75" hidden="1">
      <c r="A84" s="2"/>
      <c r="B84" s="2"/>
      <c r="C84" s="2"/>
      <c r="D84" s="2"/>
      <c r="E84" s="2"/>
      <c r="F84" s="2"/>
      <c r="G84" s="2"/>
      <c r="H84" s="2"/>
      <c r="I84" s="2"/>
      <c r="J84" s="2"/>
      <c r="K84" s="2"/>
    </row>
    <row r="85" spans="1:11" s="414" customFormat="1" ht="12.75" hidden="1">
      <c r="A85" s="2"/>
      <c r="B85" s="2"/>
      <c r="C85" s="2"/>
      <c r="D85" s="2"/>
      <c r="E85" s="2"/>
      <c r="F85" s="2"/>
      <c r="G85" s="2"/>
      <c r="H85" s="2"/>
      <c r="I85" s="2"/>
      <c r="J85" s="2"/>
      <c r="K85" s="2"/>
    </row>
    <row r="86" spans="1:11" s="414" customFormat="1" ht="12.75" hidden="1">
      <c r="A86" s="2"/>
      <c r="B86" s="2"/>
      <c r="C86" s="2"/>
      <c r="D86" s="2"/>
      <c r="E86" s="2"/>
      <c r="F86" s="2"/>
      <c r="G86" s="2"/>
      <c r="H86" s="2"/>
      <c r="I86" s="2"/>
      <c r="J86" s="2"/>
      <c r="K86" s="2"/>
    </row>
    <row r="87" spans="1:11" s="414" customFormat="1" ht="12.75" hidden="1">
      <c r="A87" s="2"/>
      <c r="B87" s="2"/>
      <c r="C87" s="2"/>
      <c r="D87" s="2"/>
      <c r="E87" s="2"/>
      <c r="F87" s="2"/>
      <c r="G87" s="2"/>
      <c r="H87" s="2"/>
      <c r="I87" s="2"/>
      <c r="J87" s="2"/>
      <c r="K87" s="2"/>
    </row>
    <row r="88" spans="1:11" s="414" customFormat="1" ht="12.75" hidden="1">
      <c r="A88" s="2"/>
      <c r="B88" s="2"/>
      <c r="C88" s="2"/>
      <c r="D88" s="2"/>
      <c r="E88" s="2"/>
      <c r="F88" s="2"/>
      <c r="G88" s="2"/>
      <c r="H88" s="2"/>
      <c r="I88" s="2"/>
      <c r="J88" s="2"/>
      <c r="K88" s="2"/>
    </row>
    <row r="89" spans="1:11" s="414" customFormat="1" ht="12.75" hidden="1">
      <c r="A89" s="2"/>
      <c r="B89" s="2"/>
      <c r="C89" s="2"/>
      <c r="D89" s="2"/>
      <c r="E89" s="2"/>
      <c r="F89" s="2"/>
      <c r="G89" s="2"/>
      <c r="H89" s="2"/>
      <c r="I89" s="2"/>
      <c r="J89" s="2"/>
      <c r="K89" s="2"/>
    </row>
    <row r="90" spans="1:11" s="414" customFormat="1" ht="12.75" hidden="1">
      <c r="A90" s="2"/>
      <c r="B90" s="2"/>
      <c r="C90" s="2"/>
      <c r="D90" s="2"/>
      <c r="E90" s="2"/>
      <c r="F90" s="2"/>
      <c r="G90" s="2"/>
      <c r="H90" s="2"/>
      <c r="I90" s="2"/>
      <c r="J90" s="2"/>
      <c r="K90" s="2"/>
    </row>
    <row r="91" spans="1:11" s="414" customFormat="1" ht="12.75" hidden="1">
      <c r="A91" s="2"/>
      <c r="B91" s="2"/>
      <c r="C91" s="2"/>
      <c r="D91" s="2"/>
      <c r="E91" s="2"/>
      <c r="F91" s="2"/>
      <c r="G91" s="2"/>
      <c r="H91" s="2"/>
      <c r="I91" s="2"/>
      <c r="J91" s="2"/>
      <c r="K91" s="2"/>
    </row>
    <row r="92" spans="1:11" s="414" customFormat="1" ht="12.75" hidden="1">
      <c r="A92" s="2"/>
      <c r="B92" s="2"/>
      <c r="C92" s="2"/>
      <c r="D92" s="2"/>
      <c r="E92" s="2"/>
      <c r="F92" s="2"/>
      <c r="G92" s="2"/>
      <c r="H92" s="2"/>
      <c r="I92" s="2"/>
      <c r="J92" s="2"/>
      <c r="K92" s="2"/>
    </row>
    <row r="93" spans="1:11" s="414" customFormat="1" ht="12.75" hidden="1">
      <c r="A93" s="2"/>
      <c r="B93" s="2"/>
      <c r="C93" s="2"/>
      <c r="D93" s="2"/>
      <c r="E93" s="2"/>
      <c r="F93" s="2"/>
      <c r="G93" s="2"/>
      <c r="H93" s="2"/>
      <c r="I93" s="2"/>
      <c r="J93" s="2"/>
      <c r="K93" s="2"/>
    </row>
    <row r="94" spans="1:11" s="414" customFormat="1" ht="12.75" hidden="1">
      <c r="A94" s="2"/>
      <c r="B94" s="2"/>
      <c r="C94" s="2"/>
      <c r="D94" s="2"/>
      <c r="E94" s="2"/>
      <c r="F94" s="2"/>
      <c r="G94" s="2"/>
      <c r="H94" s="2"/>
      <c r="I94" s="2"/>
      <c r="J94" s="2"/>
      <c r="K94" s="2"/>
    </row>
    <row r="95" spans="1:11" s="414" customFormat="1" ht="12.75" hidden="1">
      <c r="A95" s="2"/>
      <c r="B95" s="2"/>
      <c r="C95" s="2"/>
      <c r="D95" s="2"/>
      <c r="E95" s="2"/>
      <c r="F95" s="2"/>
      <c r="G95" s="2"/>
      <c r="H95" s="2"/>
      <c r="I95" s="2"/>
      <c r="J95" s="2"/>
      <c r="K95" s="2"/>
    </row>
    <row r="96" spans="1:11" s="414" customFormat="1" ht="12.75" hidden="1">
      <c r="A96" s="2"/>
      <c r="B96" s="2"/>
      <c r="C96" s="2"/>
      <c r="D96" s="2"/>
      <c r="E96" s="2"/>
      <c r="F96" s="2"/>
      <c r="G96" s="2"/>
      <c r="H96" s="2"/>
      <c r="I96" s="2"/>
      <c r="J96" s="2"/>
      <c r="K96" s="2"/>
    </row>
    <row r="97" spans="1:11" s="414" customFormat="1" ht="12.75" hidden="1">
      <c r="A97" s="2"/>
      <c r="B97" s="2"/>
      <c r="C97" s="2"/>
      <c r="D97" s="2"/>
      <c r="E97" s="2"/>
      <c r="F97" s="2"/>
      <c r="G97" s="2"/>
      <c r="H97" s="2"/>
      <c r="I97" s="2"/>
      <c r="J97" s="2"/>
      <c r="K97" s="2"/>
    </row>
    <row r="98" spans="1:11" s="414" customFormat="1" ht="12.75" hidden="1">
      <c r="A98" s="2"/>
      <c r="B98" s="2"/>
      <c r="C98" s="2"/>
      <c r="D98" s="2"/>
      <c r="E98" s="2"/>
      <c r="F98" s="2"/>
      <c r="G98" s="2"/>
      <c r="H98" s="2"/>
      <c r="I98" s="2"/>
      <c r="J98" s="2"/>
      <c r="K98" s="2"/>
    </row>
    <row r="99" spans="1:11" s="414" customFormat="1" ht="12.75" hidden="1">
      <c r="A99" s="2"/>
      <c r="B99" s="2"/>
      <c r="C99" s="2"/>
      <c r="D99" s="2"/>
      <c r="E99" s="2"/>
      <c r="F99" s="2"/>
      <c r="G99" s="2"/>
      <c r="H99" s="2"/>
      <c r="I99" s="2"/>
      <c r="J99" s="2"/>
      <c r="K99" s="2"/>
    </row>
    <row r="100" spans="1:11" s="414" customFormat="1" ht="12.75" hidden="1">
      <c r="A100" s="2"/>
      <c r="B100" s="2"/>
      <c r="C100" s="2"/>
      <c r="D100" s="2"/>
      <c r="E100" s="2"/>
      <c r="F100" s="2"/>
      <c r="G100" s="2"/>
      <c r="H100" s="2"/>
      <c r="I100" s="2"/>
      <c r="J100" s="2"/>
      <c r="K100" s="2"/>
    </row>
    <row r="101" spans="1:11" s="414" customFormat="1" ht="12.75" hidden="1">
      <c r="A101" s="2"/>
      <c r="B101" s="2"/>
      <c r="C101" s="2"/>
      <c r="D101" s="2"/>
      <c r="E101" s="2"/>
      <c r="F101" s="2"/>
      <c r="G101" s="2"/>
      <c r="H101" s="2"/>
      <c r="I101" s="2"/>
      <c r="J101" s="2"/>
      <c r="K101" s="2"/>
    </row>
  </sheetData>
  <mergeCells count="16">
    <mergeCell ref="B6:C6"/>
    <mergeCell ref="B24:C24"/>
    <mergeCell ref="D4:E4"/>
    <mergeCell ref="J4:J5"/>
    <mergeCell ref="F4:F5"/>
    <mergeCell ref="B3:C5"/>
    <mergeCell ref="B18:C18"/>
    <mergeCell ref="B12:C12"/>
    <mergeCell ref="G4:H4"/>
    <mergeCell ref="I4:I5"/>
    <mergeCell ref="B31:J31"/>
    <mergeCell ref="B36:J36"/>
    <mergeCell ref="B32:J32"/>
    <mergeCell ref="B34:J34"/>
    <mergeCell ref="B33:J33"/>
    <mergeCell ref="B35:J35"/>
  </mergeCells>
  <hyperlinks>
    <hyperlink ref="B1" location="ToC!A1" display="Back to Table of Contents" xr:uid="{CD0170B8-C639-4BEA-B5C9-4EA87E236B97}"/>
  </hyperlinks>
  <pageMargins left="0.5" right="0.5" top="0.5" bottom="0.5" header="0.25" footer="0.3"/>
  <pageSetup scale="70" orientation="landscape" r:id="rId1"/>
  <headerFooter>
    <oddFooter>&amp;L&amp;G&amp;CSupplementary Regulatory Capital Disclosure&amp;R Page &amp;P of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F33D4-C8A8-480F-A69E-5ACA8D255302}">
  <sheetPr codeName="Sheet18">
    <tabColor theme="5"/>
  </sheetPr>
  <dimension ref="A1:S113"/>
  <sheetViews>
    <sheetView zoomScale="115" zoomScaleNormal="115" workbookViewId="0"/>
  </sheetViews>
  <sheetFormatPr defaultColWidth="0" defaultRowHeight="15" zeroHeight="1"/>
  <cols>
    <col min="1" max="1" width="1.5703125" style="1" customWidth="1"/>
    <col min="2" max="2" width="8.5703125" customWidth="1"/>
    <col min="3" max="3" width="62.5703125" customWidth="1"/>
    <col min="4" max="4" width="13.5703125" customWidth="1"/>
    <col min="5" max="7" width="12.42578125" customWidth="1"/>
    <col min="8" max="8" width="1.5703125" customWidth="1"/>
    <col min="9" max="16384" width="8.5703125" hidden="1"/>
  </cols>
  <sheetData>
    <row r="1" spans="1:19" ht="12" customHeight="1">
      <c r="B1" s="141" t="s">
        <v>126</v>
      </c>
      <c r="C1" s="1"/>
      <c r="D1" s="1"/>
      <c r="E1" s="1"/>
      <c r="F1" s="1"/>
      <c r="G1" s="1"/>
      <c r="H1" s="1"/>
      <c r="I1" s="1"/>
      <c r="J1" s="1"/>
      <c r="K1" s="1"/>
      <c r="L1" s="1"/>
      <c r="M1" s="1"/>
      <c r="N1" s="1"/>
      <c r="O1" s="1"/>
      <c r="P1" s="1"/>
      <c r="Q1" s="1"/>
      <c r="R1" s="1"/>
      <c r="S1" s="1"/>
    </row>
    <row r="2" spans="1:19" s="467" customFormat="1" ht="20.100000000000001" customHeight="1">
      <c r="A2" s="49"/>
      <c r="B2" s="470" t="s">
        <v>823</v>
      </c>
      <c r="C2" s="763"/>
      <c r="D2" s="763"/>
      <c r="E2" s="763"/>
      <c r="F2" s="763"/>
      <c r="G2" s="762"/>
      <c r="H2" s="49"/>
    </row>
    <row r="3" spans="1:19" ht="14.45" customHeight="1">
      <c r="B3" s="1992" t="s">
        <v>162</v>
      </c>
      <c r="C3" s="1993"/>
      <c r="D3" s="861" t="s">
        <v>235</v>
      </c>
      <c r="E3" s="860" t="s">
        <v>614</v>
      </c>
      <c r="F3" s="860" t="s">
        <v>613</v>
      </c>
      <c r="G3" s="859" t="s">
        <v>612</v>
      </c>
      <c r="H3" s="1"/>
    </row>
    <row r="4" spans="1:19" ht="24.6" customHeight="1">
      <c r="B4" s="1994"/>
      <c r="C4" s="1995"/>
      <c r="D4" s="858" t="str">
        <f>CurrQtr</f>
        <v>Q3 2022</v>
      </c>
      <c r="E4" s="777" t="str">
        <f>LastQtr</f>
        <v>Q2 2022</v>
      </c>
      <c r="F4" s="777" t="str">
        <f>Last2Qtr</f>
        <v>Q1 2022</v>
      </c>
      <c r="G4" s="704" t="str">
        <f>Last3Qtr</f>
        <v>Q4 2021</v>
      </c>
      <c r="H4" s="1"/>
    </row>
    <row r="5" spans="1:19" s="414" customFormat="1" ht="15" customHeight="1">
      <c r="A5" s="2"/>
      <c r="B5" s="776">
        <v>1</v>
      </c>
      <c r="C5" s="775" t="s">
        <v>822</v>
      </c>
      <c r="D5" s="857">
        <v>4601</v>
      </c>
      <c r="E5" s="491">
        <v>4790</v>
      </c>
      <c r="F5" s="491">
        <v>4935</v>
      </c>
      <c r="G5" s="773">
        <v>5403</v>
      </c>
      <c r="H5" s="2"/>
    </row>
    <row r="6" spans="1:19" s="414" customFormat="1" ht="14.1" customHeight="1">
      <c r="A6" s="2"/>
      <c r="B6" s="340">
        <v>2</v>
      </c>
      <c r="C6" s="856" t="s">
        <v>1436</v>
      </c>
      <c r="D6" s="577">
        <v>1338</v>
      </c>
      <c r="E6" s="491">
        <v>1154</v>
      </c>
      <c r="F6" s="491">
        <v>1162</v>
      </c>
      <c r="G6" s="773">
        <v>1237</v>
      </c>
      <c r="H6" s="2"/>
    </row>
    <row r="7" spans="1:19" s="414" customFormat="1" ht="14.1" customHeight="1">
      <c r="A7" s="2"/>
      <c r="B7" s="340">
        <v>3</v>
      </c>
      <c r="C7" s="856" t="s">
        <v>1432</v>
      </c>
      <c r="D7" s="577">
        <v>-695</v>
      </c>
      <c r="E7" s="491">
        <v>-795</v>
      </c>
      <c r="F7" s="491">
        <v>-682</v>
      </c>
      <c r="G7" s="773">
        <v>-720</v>
      </c>
      <c r="H7" s="2"/>
    </row>
    <row r="8" spans="1:19" s="414" customFormat="1" ht="12.75">
      <c r="A8" s="2"/>
      <c r="B8" s="340">
        <v>4</v>
      </c>
      <c r="C8" s="772" t="s">
        <v>821</v>
      </c>
      <c r="D8" s="350">
        <v>-577</v>
      </c>
      <c r="E8" s="491">
        <v>-550</v>
      </c>
      <c r="F8" s="491">
        <v>-593</v>
      </c>
      <c r="G8" s="773">
        <v>-706</v>
      </c>
      <c r="H8" s="2"/>
    </row>
    <row r="9" spans="1:19" s="414" customFormat="1">
      <c r="A9" s="2"/>
      <c r="B9" s="756">
        <v>5</v>
      </c>
      <c r="C9" s="855" t="s">
        <v>1433</v>
      </c>
      <c r="D9" s="854">
        <v>-156</v>
      </c>
      <c r="E9" s="667">
        <v>2</v>
      </c>
      <c r="F9" s="667">
        <v>-32</v>
      </c>
      <c r="G9" s="685">
        <v>-279</v>
      </c>
      <c r="H9" s="2"/>
    </row>
    <row r="10" spans="1:19" s="414" customFormat="1">
      <c r="A10" s="2"/>
      <c r="B10" s="769">
        <v>6</v>
      </c>
      <c r="C10" s="853" t="s">
        <v>820</v>
      </c>
      <c r="D10" s="852">
        <v>4511</v>
      </c>
      <c r="E10" s="664">
        <v>4601</v>
      </c>
      <c r="F10" s="664">
        <v>4790</v>
      </c>
      <c r="G10" s="681">
        <v>4935</v>
      </c>
      <c r="H10" s="2"/>
    </row>
    <row r="11" spans="1:19" s="414" customFormat="1" ht="8.1" customHeight="1">
      <c r="A11" s="2"/>
      <c r="B11" s="851"/>
      <c r="C11" s="850"/>
      <c r="D11" s="850"/>
      <c r="E11" s="850"/>
      <c r="F11" s="850"/>
      <c r="G11" s="849"/>
      <c r="H11" s="2"/>
    </row>
    <row r="12" spans="1:19" s="414" customFormat="1" ht="26.85" customHeight="1">
      <c r="A12" s="2"/>
      <c r="B12" s="2012" t="s">
        <v>819</v>
      </c>
      <c r="C12" s="2012"/>
      <c r="D12" s="2012"/>
      <c r="E12" s="2012"/>
      <c r="F12" s="2012"/>
      <c r="G12" s="2012"/>
      <c r="H12" s="2"/>
    </row>
    <row r="13" spans="1:19" s="414" customFormat="1" ht="28.35" customHeight="1">
      <c r="A13" s="2"/>
      <c r="B13" s="2012" t="s">
        <v>818</v>
      </c>
      <c r="C13" s="2012"/>
      <c r="D13" s="2012"/>
      <c r="E13" s="2012"/>
      <c r="F13" s="2012"/>
      <c r="G13" s="2012"/>
      <c r="H13" s="2"/>
    </row>
    <row r="14" spans="1:19" s="414" customFormat="1" ht="12.75" customHeight="1">
      <c r="A14" s="2"/>
      <c r="B14" s="2012" t="s">
        <v>1434</v>
      </c>
      <c r="C14" s="2012"/>
      <c r="D14" s="2012"/>
      <c r="E14" s="2012"/>
      <c r="F14" s="2012"/>
      <c r="G14" s="2012"/>
      <c r="H14" s="2"/>
    </row>
    <row r="15" spans="1:19" s="414" customFormat="1" ht="27" customHeight="1">
      <c r="A15" s="2"/>
      <c r="B15" s="2012" t="s">
        <v>1435</v>
      </c>
      <c r="C15" s="2012"/>
      <c r="D15" s="2012"/>
      <c r="E15" s="2012"/>
      <c r="F15" s="2012"/>
      <c r="G15" s="2012"/>
      <c r="H15" s="2"/>
    </row>
    <row r="16" spans="1:19" s="414" customFormat="1" ht="8.85" hidden="1" customHeight="1">
      <c r="A16" s="2"/>
      <c r="B16" s="2013"/>
      <c r="C16" s="2013"/>
      <c r="D16" s="2013"/>
      <c r="E16" s="2013"/>
      <c r="F16" s="2013"/>
      <c r="G16" s="2013"/>
      <c r="H16" s="2"/>
    </row>
    <row r="17" spans="1:7" s="414" customFormat="1" ht="14.1" hidden="1" customHeight="1">
      <c r="A17" s="2"/>
      <c r="B17"/>
      <c r="C17"/>
      <c r="D17"/>
      <c r="E17"/>
      <c r="F17"/>
      <c r="G17"/>
    </row>
    <row r="18" spans="1:7" s="414" customFormat="1" ht="14.1" hidden="1" customHeight="1">
      <c r="A18" s="2"/>
      <c r="B18"/>
      <c r="C18"/>
      <c r="D18"/>
      <c r="E18"/>
      <c r="F18"/>
      <c r="G18"/>
    </row>
    <row r="19" spans="1:7" s="414" customFormat="1" ht="14.1" hidden="1" customHeight="1">
      <c r="A19" s="2"/>
      <c r="B19"/>
      <c r="C19"/>
      <c r="D19"/>
      <c r="E19"/>
      <c r="F19"/>
      <c r="G19"/>
    </row>
    <row r="20" spans="1:7" s="414" customFormat="1" ht="14.1" hidden="1" customHeight="1">
      <c r="A20" s="2"/>
      <c r="B20"/>
      <c r="C20"/>
      <c r="D20"/>
      <c r="E20"/>
      <c r="F20"/>
      <c r="G20"/>
    </row>
    <row r="21" spans="1:7" s="414" customFormat="1" ht="14.1" hidden="1" customHeight="1">
      <c r="A21" s="2"/>
      <c r="B21"/>
      <c r="C21"/>
      <c r="D21"/>
      <c r="E21"/>
      <c r="F21"/>
      <c r="G21"/>
    </row>
    <row r="22" spans="1:7" s="414" customFormat="1" ht="14.1" hidden="1" customHeight="1">
      <c r="A22" s="2"/>
      <c r="B22"/>
      <c r="C22"/>
      <c r="D22"/>
      <c r="E22"/>
      <c r="F22"/>
      <c r="G22"/>
    </row>
    <row r="23" spans="1:7" s="414" customFormat="1" ht="14.1" hidden="1" customHeight="1">
      <c r="A23" s="2"/>
      <c r="B23"/>
      <c r="C23"/>
      <c r="D23"/>
      <c r="E23"/>
      <c r="F23"/>
      <c r="G23"/>
    </row>
    <row r="24" spans="1:7" s="414" customFormat="1" ht="12.75" hidden="1">
      <c r="A24" s="2"/>
    </row>
    <row r="25" spans="1:7" s="414" customFormat="1" ht="12.75" hidden="1">
      <c r="A25" s="2"/>
      <c r="B25" s="520"/>
    </row>
    <row r="26" spans="1:7" s="414" customFormat="1" ht="12.75" hidden="1">
      <c r="A26" s="2"/>
    </row>
    <row r="27" spans="1:7" s="414" customFormat="1" ht="12.75" hidden="1">
      <c r="A27" s="2"/>
      <c r="B27" s="520"/>
    </row>
    <row r="28" spans="1:7" s="414" customFormat="1" ht="12.75" hidden="1">
      <c r="A28" s="2"/>
      <c r="B28" s="848"/>
    </row>
    <row r="29" spans="1:7" s="414" customFormat="1" ht="12.75" hidden="1">
      <c r="A29" s="2"/>
      <c r="B29" s="520"/>
    </row>
    <row r="30" spans="1:7" s="414" customFormat="1" ht="12.75" hidden="1">
      <c r="A30" s="2"/>
      <c r="B30" s="520"/>
    </row>
    <row r="31" spans="1:7" s="414" customFormat="1" ht="12.75" hidden="1">
      <c r="A31" s="2"/>
      <c r="B31" s="520"/>
    </row>
    <row r="32" spans="1:7" s="414" customFormat="1" ht="12.75" hidden="1">
      <c r="A32" s="2"/>
      <c r="B32" s="520"/>
    </row>
    <row r="33" spans="1:7" s="414" customFormat="1" ht="24.75" hidden="1" customHeight="1">
      <c r="A33" s="2"/>
      <c r="B33" s="2011"/>
      <c r="C33" s="2011"/>
      <c r="D33" s="2011"/>
      <c r="E33" s="2011"/>
      <c r="F33" s="2011"/>
      <c r="G33" s="2011"/>
    </row>
    <row r="34" spans="1:7" s="414" customFormat="1" ht="12.75" hidden="1">
      <c r="A34" s="2"/>
    </row>
    <row r="35" spans="1:7" s="414" customFormat="1" ht="12.75" hidden="1">
      <c r="A35" s="2"/>
      <c r="B35" s="519"/>
    </row>
    <row r="36" spans="1:7" s="414" customFormat="1" ht="12.75" hidden="1">
      <c r="A36" s="2"/>
      <c r="B36" s="847"/>
    </row>
    <row r="37" spans="1:7" s="414" customFormat="1" ht="12.75" hidden="1">
      <c r="A37" s="2"/>
      <c r="B37" s="847"/>
    </row>
    <row r="38" spans="1:7" s="414" customFormat="1" ht="12.75" hidden="1">
      <c r="A38" s="2"/>
      <c r="B38" s="847"/>
    </row>
    <row r="39" spans="1:7" s="414" customFormat="1" ht="12.75" hidden="1">
      <c r="A39" s="2"/>
      <c r="B39" s="847"/>
    </row>
    <row r="40" spans="1:7" s="414" customFormat="1" ht="12.75" hidden="1">
      <c r="A40" s="2"/>
      <c r="B40" s="847"/>
    </row>
    <row r="41" spans="1:7" s="414" customFormat="1" ht="12.75" hidden="1">
      <c r="A41" s="2"/>
    </row>
    <row r="42" spans="1:7" s="414" customFormat="1" ht="12.75" hidden="1">
      <c r="A42" s="2"/>
    </row>
    <row r="43" spans="1:7" s="414" customFormat="1" ht="12.75" hidden="1">
      <c r="A43" s="2"/>
    </row>
    <row r="44" spans="1:7" s="414" customFormat="1" ht="12.75" hidden="1">
      <c r="A44" s="2"/>
    </row>
    <row r="45" spans="1:7" s="414" customFormat="1" ht="12.75" hidden="1">
      <c r="A45" s="2"/>
    </row>
    <row r="46" spans="1:7" s="414" customFormat="1" ht="12.75" hidden="1">
      <c r="A46" s="2"/>
    </row>
    <row r="47" spans="1:7" s="414" customFormat="1" ht="12.75" hidden="1">
      <c r="A47" s="2"/>
    </row>
    <row r="48" spans="1:7" s="414" customFormat="1" ht="12.75" hidden="1">
      <c r="A48" s="2"/>
    </row>
    <row r="49" spans="1:1" s="414" customFormat="1" ht="12.75" hidden="1">
      <c r="A49" s="2"/>
    </row>
    <row r="50" spans="1:1" s="414" customFormat="1" ht="12.75" hidden="1">
      <c r="A50" s="2"/>
    </row>
    <row r="51" spans="1:1" s="414" customFormat="1" ht="12.75" hidden="1">
      <c r="A51" s="2"/>
    </row>
    <row r="52" spans="1:1" s="414" customFormat="1" ht="12.75" hidden="1">
      <c r="A52" s="2"/>
    </row>
    <row r="53" spans="1:1" s="414" customFormat="1" ht="12.75" hidden="1">
      <c r="A53" s="2"/>
    </row>
    <row r="54" spans="1:1" s="414" customFormat="1" ht="12.75" hidden="1">
      <c r="A54" s="2"/>
    </row>
    <row r="55" spans="1:1" s="414" customFormat="1" ht="12.75" hidden="1">
      <c r="A55" s="2"/>
    </row>
    <row r="56" spans="1:1" s="414" customFormat="1" ht="12.75" hidden="1">
      <c r="A56" s="2"/>
    </row>
    <row r="57" spans="1:1" s="414" customFormat="1" ht="12.75" hidden="1">
      <c r="A57" s="2"/>
    </row>
    <row r="58" spans="1:1" s="414" customFormat="1" ht="12.75" hidden="1">
      <c r="A58" s="2"/>
    </row>
    <row r="59" spans="1:1" s="414" customFormat="1" ht="12.75" hidden="1">
      <c r="A59" s="2"/>
    </row>
    <row r="60" spans="1:1" s="414" customFormat="1" ht="12.75" hidden="1">
      <c r="A60" s="2"/>
    </row>
    <row r="61" spans="1:1" s="414" customFormat="1" ht="12.75" hidden="1">
      <c r="A61" s="2"/>
    </row>
    <row r="62" spans="1:1" s="414" customFormat="1" ht="12.75" hidden="1">
      <c r="A62" s="2"/>
    </row>
    <row r="63" spans="1:1" s="414" customFormat="1" ht="12.75" hidden="1">
      <c r="A63" s="2"/>
    </row>
    <row r="64" spans="1:1" s="414" customFormat="1" ht="12.75" hidden="1">
      <c r="A64" s="2"/>
    </row>
    <row r="65" spans="1:1" s="414" customFormat="1" ht="12.75" hidden="1">
      <c r="A65" s="2"/>
    </row>
    <row r="66" spans="1:1" s="414" customFormat="1" ht="12.75" hidden="1">
      <c r="A66" s="2"/>
    </row>
    <row r="67" spans="1:1" s="414" customFormat="1" ht="12.75" hidden="1">
      <c r="A67" s="2"/>
    </row>
    <row r="68" spans="1:1" s="414" customFormat="1" ht="12.75" hidden="1">
      <c r="A68" s="2"/>
    </row>
    <row r="69" spans="1:1" s="414" customFormat="1" ht="12.75" hidden="1">
      <c r="A69" s="2"/>
    </row>
    <row r="70" spans="1:1" s="414" customFormat="1" ht="12.75" hidden="1">
      <c r="A70" s="2"/>
    </row>
    <row r="71" spans="1:1" s="414" customFormat="1" ht="12.75" hidden="1">
      <c r="A71" s="2"/>
    </row>
    <row r="72" spans="1:1" s="414" customFormat="1" ht="12.75" hidden="1">
      <c r="A72" s="2"/>
    </row>
    <row r="73" spans="1:1" s="414" customFormat="1" ht="12.75" hidden="1">
      <c r="A73" s="2"/>
    </row>
    <row r="74" spans="1:1" s="414" customFormat="1" ht="12.75" hidden="1">
      <c r="A74" s="2"/>
    </row>
    <row r="75" spans="1:1" s="414" customFormat="1" ht="12.75" hidden="1">
      <c r="A75" s="2"/>
    </row>
    <row r="76" spans="1:1" s="414" customFormat="1" ht="12.75" hidden="1">
      <c r="A76" s="2"/>
    </row>
    <row r="77" spans="1:1" s="414" customFormat="1" ht="12.75" hidden="1">
      <c r="A77" s="2"/>
    </row>
    <row r="78" spans="1:1" s="414" customFormat="1" ht="12.75" hidden="1">
      <c r="A78" s="2"/>
    </row>
    <row r="79" spans="1:1" s="414" customFormat="1" ht="12.75" hidden="1">
      <c r="A79" s="2"/>
    </row>
    <row r="80" spans="1:1" s="414" customFormat="1" ht="12.75" hidden="1">
      <c r="A80" s="2"/>
    </row>
    <row r="81" spans="1:1" s="414" customFormat="1" ht="12.75" hidden="1">
      <c r="A81" s="2"/>
    </row>
    <row r="82" spans="1:1" s="414" customFormat="1" ht="12.75" hidden="1">
      <c r="A82" s="2"/>
    </row>
    <row r="83" spans="1:1" s="414" customFormat="1" ht="12.75" hidden="1">
      <c r="A83" s="2"/>
    </row>
    <row r="84" spans="1:1" s="414" customFormat="1" ht="12.75" hidden="1">
      <c r="A84" s="2"/>
    </row>
    <row r="85" spans="1:1" s="414" customFormat="1" ht="12.75" hidden="1">
      <c r="A85" s="2"/>
    </row>
    <row r="86" spans="1:1" s="414" customFormat="1" ht="12.75" hidden="1">
      <c r="A86" s="2"/>
    </row>
    <row r="87" spans="1:1" s="414" customFormat="1" ht="12.75" hidden="1">
      <c r="A87" s="2"/>
    </row>
    <row r="88" spans="1:1" s="414" customFormat="1" ht="12.75" hidden="1">
      <c r="A88" s="2"/>
    </row>
    <row r="89" spans="1:1" s="414" customFormat="1" ht="12.75" hidden="1">
      <c r="A89" s="2"/>
    </row>
    <row r="90" spans="1:1" s="414" customFormat="1" ht="12.75" hidden="1">
      <c r="A90" s="2"/>
    </row>
    <row r="91" spans="1:1" s="414" customFormat="1" ht="12.75" hidden="1">
      <c r="A91" s="2"/>
    </row>
    <row r="92" spans="1:1" s="414" customFormat="1" ht="12.75" hidden="1">
      <c r="A92" s="2"/>
    </row>
    <row r="93" spans="1:1" s="414" customFormat="1" ht="12.75" hidden="1">
      <c r="A93" s="2"/>
    </row>
    <row r="94" spans="1:1" s="414" customFormat="1" ht="12.75" hidden="1">
      <c r="A94" s="2"/>
    </row>
    <row r="95" spans="1:1" s="414" customFormat="1" ht="12.75" hidden="1">
      <c r="A95" s="2"/>
    </row>
    <row r="96" spans="1:1" s="414" customFormat="1" ht="12.75" hidden="1">
      <c r="A96" s="2"/>
    </row>
    <row r="97" spans="1:1" s="414" customFormat="1" ht="12.75" hidden="1">
      <c r="A97" s="2"/>
    </row>
    <row r="98" spans="1:1" s="414" customFormat="1" ht="12.75" hidden="1">
      <c r="A98" s="2"/>
    </row>
    <row r="99" spans="1:1" s="414" customFormat="1" ht="12.75" hidden="1">
      <c r="A99" s="2"/>
    </row>
    <row r="100" spans="1:1" s="414" customFormat="1" ht="12.75" hidden="1">
      <c r="A100" s="2"/>
    </row>
    <row r="101" spans="1:1" s="414" customFormat="1" ht="12.75" hidden="1">
      <c r="A101" s="2"/>
    </row>
    <row r="102" spans="1:1" s="414" customFormat="1" ht="12.75" hidden="1">
      <c r="A102" s="2"/>
    </row>
    <row r="103" spans="1:1" s="414" customFormat="1" ht="12.75" hidden="1">
      <c r="A103" s="2"/>
    </row>
    <row r="104" spans="1:1" s="414" customFormat="1" ht="12.75" hidden="1">
      <c r="A104" s="2"/>
    </row>
    <row r="105" spans="1:1" s="414" customFormat="1" ht="12.75" hidden="1">
      <c r="A105" s="2"/>
    </row>
    <row r="106" spans="1:1" s="414" customFormat="1" ht="12.75" hidden="1">
      <c r="A106" s="2"/>
    </row>
    <row r="107" spans="1:1" s="414" customFormat="1" ht="12.75" hidden="1">
      <c r="A107" s="2"/>
    </row>
    <row r="108" spans="1:1" s="414" customFormat="1" ht="12.75" hidden="1">
      <c r="A108" s="2"/>
    </row>
    <row r="109" spans="1:1" s="414" customFormat="1" ht="12.75" hidden="1">
      <c r="A109" s="2"/>
    </row>
    <row r="110" spans="1:1" s="414" customFormat="1" ht="12.75" hidden="1">
      <c r="A110" s="2"/>
    </row>
    <row r="111" spans="1:1" s="414" customFormat="1" ht="12.75" hidden="1">
      <c r="A111" s="2"/>
    </row>
    <row r="112" spans="1:1" s="414" customFormat="1" ht="12.75" hidden="1">
      <c r="A112" s="2"/>
    </row>
    <row r="113" spans="1:1" s="414" customFormat="1" ht="12.75" hidden="1">
      <c r="A113" s="2"/>
    </row>
  </sheetData>
  <mergeCells count="7">
    <mergeCell ref="B3:C4"/>
    <mergeCell ref="B33:G33"/>
    <mergeCell ref="B14:G14"/>
    <mergeCell ref="B13:G13"/>
    <mergeCell ref="B12:G12"/>
    <mergeCell ref="B16:G16"/>
    <mergeCell ref="B15:G15"/>
  </mergeCells>
  <hyperlinks>
    <hyperlink ref="B1" location="ToC!A1" display="Back to Table of Contents" xr:uid="{0A625E40-D4A1-439F-B102-A7FEDF87F686}"/>
  </hyperlinks>
  <pageMargins left="0.5" right="0.5" top="0.5" bottom="0.5" header="0.25" footer="0.3"/>
  <pageSetup scale="75" orientation="landscape" r:id="rId1"/>
  <headerFooter>
    <oddFooter>&amp;L&amp;G&amp;CSupplementary Regulatory Capital Disclosure&amp;R Page &amp;P of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6B497-2A15-4654-8AB2-7B1CF9FBABA7}">
  <sheetPr codeName="Sheet19">
    <tabColor theme="5"/>
  </sheetPr>
  <dimension ref="A1:I126"/>
  <sheetViews>
    <sheetView zoomScale="115" zoomScaleNormal="115" workbookViewId="0"/>
  </sheetViews>
  <sheetFormatPr defaultColWidth="0" defaultRowHeight="15" zeroHeight="1"/>
  <cols>
    <col min="1" max="1" width="1.5703125" style="1" customWidth="1"/>
    <col min="2" max="2" width="8.5703125" customWidth="1"/>
    <col min="3" max="3" width="24.5703125" bestFit="1" customWidth="1"/>
    <col min="4" max="4" width="12.42578125" customWidth="1"/>
    <col min="5" max="5" width="13.5703125" customWidth="1"/>
    <col min="6" max="6" width="15" customWidth="1"/>
    <col min="7" max="8" width="15.42578125" customWidth="1"/>
    <col min="9" max="9" width="1.5703125" customWidth="1"/>
    <col min="10" max="16384" width="8.5703125" hidden="1"/>
  </cols>
  <sheetData>
    <row r="1" spans="2:8" s="1" customFormat="1" ht="12" customHeight="1">
      <c r="B1" s="141" t="s">
        <v>126</v>
      </c>
    </row>
    <row r="2" spans="2:8" s="49" customFormat="1" ht="20.100000000000001" customHeight="1">
      <c r="B2" s="470" t="s">
        <v>836</v>
      </c>
      <c r="C2" s="469"/>
      <c r="D2" s="469"/>
      <c r="E2" s="469"/>
      <c r="F2" s="469"/>
      <c r="G2" s="469"/>
      <c r="H2" s="468"/>
    </row>
    <row r="3" spans="2:8" s="1" customFormat="1">
      <c r="B3" s="2014" t="s">
        <v>162</v>
      </c>
      <c r="C3" s="2015"/>
      <c r="D3" s="892" t="s">
        <v>235</v>
      </c>
      <c r="E3" s="892" t="s">
        <v>835</v>
      </c>
      <c r="F3" s="892" t="s">
        <v>422</v>
      </c>
      <c r="G3" s="892" t="s">
        <v>470</v>
      </c>
      <c r="H3" s="891" t="s">
        <v>468</v>
      </c>
    </row>
    <row r="4" spans="2:8" s="2" customFormat="1" ht="70.5" customHeight="1">
      <c r="B4" s="2016"/>
      <c r="C4" s="2017"/>
      <c r="D4" s="890" t="s">
        <v>834</v>
      </c>
      <c r="E4" s="890" t="s">
        <v>833</v>
      </c>
      <c r="F4" s="890" t="s">
        <v>832</v>
      </c>
      <c r="G4" s="890" t="s">
        <v>831</v>
      </c>
      <c r="H4" s="889" t="s">
        <v>830</v>
      </c>
    </row>
    <row r="5" spans="2:8" s="2" customFormat="1" ht="15" customHeight="1">
      <c r="B5" s="2018" t="str">
        <f>CurrQtr</f>
        <v>Q3 2022</v>
      </c>
      <c r="C5" s="2019"/>
      <c r="D5" s="888"/>
      <c r="E5" s="888"/>
      <c r="F5" s="888"/>
      <c r="G5" s="888"/>
      <c r="H5" s="887"/>
    </row>
    <row r="6" spans="2:8" s="2" customFormat="1">
      <c r="B6" s="873">
        <v>1</v>
      </c>
      <c r="C6" s="791" t="s">
        <v>807</v>
      </c>
      <c r="D6" s="874">
        <v>282875</v>
      </c>
      <c r="E6" s="874">
        <v>507407</v>
      </c>
      <c r="F6" s="874">
        <v>420808</v>
      </c>
      <c r="G6" s="874">
        <v>86599</v>
      </c>
      <c r="H6" s="799">
        <v>0</v>
      </c>
    </row>
    <row r="7" spans="2:8" s="2" customFormat="1" ht="12.75">
      <c r="B7" s="886">
        <v>2</v>
      </c>
      <c r="C7" s="885" t="s">
        <v>806</v>
      </c>
      <c r="D7" s="884">
        <v>76696</v>
      </c>
      <c r="E7" s="884">
        <v>27403</v>
      </c>
      <c r="F7" s="884">
        <v>0</v>
      </c>
      <c r="G7" s="884">
        <v>27403</v>
      </c>
      <c r="H7" s="883">
        <v>0</v>
      </c>
    </row>
    <row r="8" spans="2:8" s="868" customFormat="1" ht="24.6" customHeight="1">
      <c r="B8" s="872">
        <v>3</v>
      </c>
      <c r="C8" s="871" t="s">
        <v>206</v>
      </c>
      <c r="D8" s="870">
        <v>359571</v>
      </c>
      <c r="E8" s="870">
        <v>534810</v>
      </c>
      <c r="F8" s="870">
        <v>420808</v>
      </c>
      <c r="G8" s="870">
        <v>114002</v>
      </c>
      <c r="H8" s="869">
        <v>0</v>
      </c>
    </row>
    <row r="9" spans="2:8" s="2" customFormat="1" ht="17.850000000000001" customHeight="1">
      <c r="B9" s="882">
        <v>4</v>
      </c>
      <c r="C9" s="803" t="s">
        <v>829</v>
      </c>
      <c r="D9" s="881">
        <v>1413</v>
      </c>
      <c r="E9" s="881">
        <v>1272</v>
      </c>
      <c r="F9" s="881">
        <v>1021</v>
      </c>
      <c r="G9" s="881">
        <v>251</v>
      </c>
      <c r="H9" s="880">
        <v>0</v>
      </c>
    </row>
    <row r="10" spans="2:8" s="2" customFormat="1" ht="12" customHeight="1">
      <c r="B10" s="879"/>
      <c r="D10" s="878"/>
      <c r="E10" s="878"/>
      <c r="F10" s="878"/>
      <c r="G10" s="878"/>
      <c r="H10" s="877"/>
    </row>
    <row r="11" spans="2:8" s="2" customFormat="1" ht="15" customHeight="1">
      <c r="B11" s="2020" t="str">
        <f>LastQtr</f>
        <v>Q2 2022</v>
      </c>
      <c r="C11" s="2021"/>
      <c r="D11" s="876"/>
      <c r="E11" s="876"/>
      <c r="F11" s="876"/>
      <c r="G11" s="876"/>
      <c r="H11" s="875"/>
    </row>
    <row r="12" spans="2:8" s="2" customFormat="1">
      <c r="B12" s="873">
        <v>1</v>
      </c>
      <c r="C12" s="791" t="s">
        <v>807</v>
      </c>
      <c r="D12" s="874">
        <v>287424</v>
      </c>
      <c r="E12" s="874">
        <v>498280</v>
      </c>
      <c r="F12" s="874">
        <v>409856</v>
      </c>
      <c r="G12" s="874">
        <v>88424</v>
      </c>
      <c r="H12" s="799">
        <v>0</v>
      </c>
    </row>
    <row r="13" spans="2:8" s="2" customFormat="1" ht="12.75">
      <c r="B13" s="873">
        <v>2</v>
      </c>
      <c r="C13" s="791" t="s">
        <v>806</v>
      </c>
      <c r="D13" s="800">
        <v>71600</v>
      </c>
      <c r="E13" s="800">
        <v>25114</v>
      </c>
      <c r="F13" s="800">
        <v>0</v>
      </c>
      <c r="G13" s="800">
        <v>25114</v>
      </c>
      <c r="H13" s="799">
        <v>0</v>
      </c>
    </row>
    <row r="14" spans="2:8" s="868" customFormat="1" ht="24.6" customHeight="1">
      <c r="B14" s="872">
        <v>3</v>
      </c>
      <c r="C14" s="871" t="s">
        <v>206</v>
      </c>
      <c r="D14" s="870">
        <v>359024</v>
      </c>
      <c r="E14" s="870">
        <v>523394</v>
      </c>
      <c r="F14" s="870">
        <v>409856</v>
      </c>
      <c r="G14" s="870">
        <v>113538</v>
      </c>
      <c r="H14" s="869">
        <v>0</v>
      </c>
    </row>
    <row r="15" spans="2:8" s="2" customFormat="1" ht="17.850000000000001" customHeight="1">
      <c r="B15" s="873">
        <v>4</v>
      </c>
      <c r="C15" s="791" t="s">
        <v>829</v>
      </c>
      <c r="D15" s="800">
        <v>1408</v>
      </c>
      <c r="E15" s="800">
        <v>1286</v>
      </c>
      <c r="F15" s="800">
        <v>1035</v>
      </c>
      <c r="G15" s="800">
        <v>251</v>
      </c>
      <c r="H15" s="799">
        <v>0</v>
      </c>
    </row>
    <row r="16" spans="2:8" s="2" customFormat="1" ht="12" customHeight="1">
      <c r="B16" s="879"/>
      <c r="D16" s="878"/>
      <c r="E16" s="878"/>
      <c r="F16" s="878"/>
      <c r="G16" s="878"/>
      <c r="H16" s="877"/>
    </row>
    <row r="17" spans="2:8" s="2" customFormat="1" ht="15" customHeight="1">
      <c r="B17" s="2020" t="str">
        <f>Last2Qtr</f>
        <v>Q1 2022</v>
      </c>
      <c r="C17" s="2021"/>
      <c r="D17" s="876"/>
      <c r="E17" s="876"/>
      <c r="F17" s="876"/>
      <c r="G17" s="876"/>
      <c r="H17" s="875"/>
    </row>
    <row r="18" spans="2:8" s="2" customFormat="1">
      <c r="B18" s="873">
        <v>1</v>
      </c>
      <c r="C18" s="791" t="s">
        <v>807</v>
      </c>
      <c r="D18" s="874">
        <v>291909</v>
      </c>
      <c r="E18" s="874">
        <v>484005</v>
      </c>
      <c r="F18" s="874">
        <v>393877</v>
      </c>
      <c r="G18" s="874">
        <v>90128</v>
      </c>
      <c r="H18" s="799">
        <v>0</v>
      </c>
    </row>
    <row r="19" spans="2:8" s="2" customFormat="1" ht="12.75">
      <c r="B19" s="873">
        <v>2</v>
      </c>
      <c r="C19" s="791" t="s">
        <v>806</v>
      </c>
      <c r="D19" s="800">
        <v>50870</v>
      </c>
      <c r="E19" s="800">
        <v>25850</v>
      </c>
      <c r="F19" s="800">
        <v>0</v>
      </c>
      <c r="G19" s="800">
        <v>25850</v>
      </c>
      <c r="H19" s="799">
        <v>0</v>
      </c>
    </row>
    <row r="20" spans="2:8" s="868" customFormat="1" ht="24.6" customHeight="1">
      <c r="B20" s="872">
        <v>3</v>
      </c>
      <c r="C20" s="871" t="s">
        <v>206</v>
      </c>
      <c r="D20" s="870">
        <v>342779</v>
      </c>
      <c r="E20" s="870">
        <v>509855</v>
      </c>
      <c r="F20" s="870">
        <v>393877</v>
      </c>
      <c r="G20" s="870">
        <v>115978</v>
      </c>
      <c r="H20" s="869">
        <v>0</v>
      </c>
    </row>
    <row r="21" spans="2:8" s="2" customFormat="1" ht="17.850000000000001" customHeight="1">
      <c r="B21" s="873">
        <v>4</v>
      </c>
      <c r="C21" s="791" t="s">
        <v>829</v>
      </c>
      <c r="D21" s="800">
        <v>1514</v>
      </c>
      <c r="E21" s="800">
        <v>1346</v>
      </c>
      <c r="F21" s="800">
        <v>1072</v>
      </c>
      <c r="G21" s="800">
        <v>274</v>
      </c>
      <c r="H21" s="799">
        <v>0</v>
      </c>
    </row>
    <row r="22" spans="2:8" s="2" customFormat="1" ht="12" customHeight="1">
      <c r="B22" s="879"/>
      <c r="D22" s="878"/>
      <c r="E22" s="878"/>
      <c r="F22" s="878"/>
      <c r="G22" s="878"/>
      <c r="H22" s="877"/>
    </row>
    <row r="23" spans="2:8" s="2" customFormat="1" ht="15" customHeight="1">
      <c r="B23" s="2020" t="str">
        <f>Last3Qtr</f>
        <v>Q4 2021</v>
      </c>
      <c r="C23" s="2021"/>
      <c r="D23" s="876"/>
      <c r="E23" s="876"/>
      <c r="F23" s="876"/>
      <c r="G23" s="876"/>
      <c r="H23" s="875"/>
    </row>
    <row r="24" spans="2:8" s="2" customFormat="1">
      <c r="B24" s="873">
        <v>1</v>
      </c>
      <c r="C24" s="791" t="s">
        <v>807</v>
      </c>
      <c r="D24" s="874">
        <v>265637</v>
      </c>
      <c r="E24" s="874">
        <v>468052</v>
      </c>
      <c r="F24" s="874">
        <v>376982</v>
      </c>
      <c r="G24" s="874">
        <v>91070</v>
      </c>
      <c r="H24" s="799">
        <v>0</v>
      </c>
    </row>
    <row r="25" spans="2:8" s="2" customFormat="1" ht="12.75">
      <c r="B25" s="873">
        <v>2</v>
      </c>
      <c r="C25" s="791" t="s">
        <v>806</v>
      </c>
      <c r="D25" s="800">
        <v>46046</v>
      </c>
      <c r="E25" s="800">
        <v>24146</v>
      </c>
      <c r="F25" s="800">
        <v>0</v>
      </c>
      <c r="G25" s="800">
        <v>24146</v>
      </c>
      <c r="H25" s="799">
        <v>0</v>
      </c>
    </row>
    <row r="26" spans="2:8" s="868" customFormat="1" ht="24.6" customHeight="1">
      <c r="B26" s="872">
        <v>3</v>
      </c>
      <c r="C26" s="871" t="s">
        <v>206</v>
      </c>
      <c r="D26" s="870">
        <v>311683</v>
      </c>
      <c r="E26" s="870">
        <v>492198</v>
      </c>
      <c r="F26" s="870">
        <v>376982</v>
      </c>
      <c r="G26" s="870">
        <v>115216</v>
      </c>
      <c r="H26" s="869">
        <v>0</v>
      </c>
    </row>
    <row r="27" spans="2:8" s="2" customFormat="1" ht="17.850000000000001" customHeight="1">
      <c r="B27" s="867">
        <v>4</v>
      </c>
      <c r="C27" s="866" t="s">
        <v>829</v>
      </c>
      <c r="D27" s="865">
        <v>1617</v>
      </c>
      <c r="E27" s="865">
        <v>1345</v>
      </c>
      <c r="F27" s="865">
        <v>1057</v>
      </c>
      <c r="G27" s="865">
        <v>288</v>
      </c>
      <c r="H27" s="864">
        <v>0</v>
      </c>
    </row>
    <row r="28" spans="2:8" s="2" customFormat="1" ht="12.75">
      <c r="B28" s="440" t="s">
        <v>828</v>
      </c>
    </row>
    <row r="29" spans="2:8" s="2" customFormat="1" ht="12.75">
      <c r="B29" s="863" t="s">
        <v>827</v>
      </c>
      <c r="C29" s="862"/>
      <c r="D29" s="862"/>
      <c r="E29" s="862"/>
      <c r="F29" s="862"/>
      <c r="G29" s="862"/>
    </row>
    <row r="30" spans="2:8" s="2" customFormat="1" ht="12.75">
      <c r="B30" s="863" t="s">
        <v>826</v>
      </c>
      <c r="C30" s="862"/>
      <c r="D30" s="862"/>
      <c r="E30" s="862"/>
      <c r="F30" s="862"/>
      <c r="G30" s="862"/>
    </row>
    <row r="31" spans="2:8" s="2" customFormat="1" ht="12.6" customHeight="1">
      <c r="B31" s="440" t="s">
        <v>825</v>
      </c>
    </row>
    <row r="32" spans="2:8" s="2" customFormat="1" ht="12" customHeight="1">
      <c r="B32" s="440" t="s">
        <v>824</v>
      </c>
    </row>
    <row r="33" s="2" customFormat="1" ht="12.75" hidden="1"/>
    <row r="34" s="2" customFormat="1" ht="12.75" hidden="1"/>
    <row r="35" s="2" customFormat="1" ht="12.75" hidden="1"/>
    <row r="36" s="2" customFormat="1" ht="12.75" hidden="1"/>
    <row r="37" s="2" customFormat="1" ht="12.75" hidden="1"/>
    <row r="38" s="2" customFormat="1" ht="12.75" hidden="1"/>
    <row r="39" s="2" customFormat="1" ht="12.75" hidden="1"/>
    <row r="40" s="2" customFormat="1" ht="12.75" hidden="1"/>
    <row r="41" s="2" customFormat="1" ht="12.75" hidden="1"/>
    <row r="42" s="2" customFormat="1" ht="12.75" hidden="1"/>
    <row r="43" s="2" customFormat="1" ht="12.75" hidden="1"/>
    <row r="44" s="2" customFormat="1" ht="12.75" hidden="1"/>
    <row r="45" s="2" customFormat="1" ht="12.75" hidden="1"/>
    <row r="46" s="2" customFormat="1" ht="12.75" hidden="1"/>
    <row r="47" s="2" customFormat="1" ht="12.75" hidden="1"/>
    <row r="48" s="2" customFormat="1" ht="12.75" hidden="1"/>
    <row r="49" s="2" customFormat="1" ht="12.75" hidden="1"/>
    <row r="50" s="2" customFormat="1" ht="12.75" hidden="1"/>
    <row r="51" s="2" customFormat="1" ht="12.75" hidden="1"/>
    <row r="52" s="2" customFormat="1" ht="12.75" hidden="1"/>
    <row r="53" s="2" customFormat="1" ht="12.75" hidden="1"/>
    <row r="54" s="2" customFormat="1" ht="12.75" hidden="1"/>
    <row r="55" s="2" customFormat="1" ht="12.75" hidden="1"/>
    <row r="56" s="2" customFormat="1" ht="12.75" hidden="1"/>
    <row r="57" s="2" customFormat="1" ht="12.75" hidden="1"/>
    <row r="58" s="2" customFormat="1" ht="12.75" hidden="1"/>
    <row r="59" s="2" customFormat="1" ht="12.75" hidden="1"/>
    <row r="60" s="2" customFormat="1" ht="12.75" hidden="1"/>
    <row r="61" s="2" customFormat="1" ht="12.75" hidden="1"/>
    <row r="62" s="2" customFormat="1" ht="12.75" hidden="1"/>
    <row r="63" s="2" customFormat="1" ht="12.75" hidden="1"/>
    <row r="64" s="2" customFormat="1" ht="12.75" hidden="1"/>
    <row r="65" s="2" customFormat="1" ht="12.75" hidden="1"/>
    <row r="66" s="2" customFormat="1" ht="12.75" hidden="1"/>
    <row r="67" s="2" customFormat="1" ht="12.75" hidden="1"/>
    <row r="68" s="2" customFormat="1" ht="12.75" hidden="1"/>
    <row r="69" s="2" customFormat="1" ht="12.75" hidden="1"/>
    <row r="70" s="2" customFormat="1" ht="12.75" hidden="1"/>
    <row r="71" s="2" customFormat="1" ht="12.75" hidden="1"/>
    <row r="72" s="2" customFormat="1" ht="12.75" hidden="1"/>
    <row r="73" s="2" customFormat="1" ht="12.75" hidden="1"/>
    <row r="74" s="2" customFormat="1" ht="12.75" hidden="1"/>
    <row r="75" s="2" customFormat="1" ht="12.75" hidden="1"/>
    <row r="76" s="2" customFormat="1" ht="12.75" hidden="1"/>
    <row r="77" s="2" customFormat="1" ht="12.75" hidden="1"/>
    <row r="78" s="2" customFormat="1" ht="12.75" hidden="1"/>
    <row r="79" s="2" customFormat="1" ht="12.75" hidden="1"/>
    <row r="80" s="2" customFormat="1" ht="12.75" hidden="1"/>
    <row r="81" s="2" customFormat="1" ht="12.75" hidden="1"/>
    <row r="82" s="2" customFormat="1" ht="12.75" hidden="1"/>
    <row r="83" s="2" customFormat="1" ht="12.75" hidden="1"/>
    <row r="84" s="2" customFormat="1" ht="12.75" hidden="1"/>
    <row r="85" s="2" customFormat="1" ht="12.75" hidden="1"/>
    <row r="86" s="2" customFormat="1" ht="12.75" hidden="1"/>
    <row r="87" s="2" customFormat="1" ht="12.75" hidden="1"/>
    <row r="88" s="2" customFormat="1" ht="12.75" hidden="1"/>
    <row r="89" s="2" customFormat="1" ht="12.75" hidden="1"/>
    <row r="90" s="2" customFormat="1" ht="12.75" hidden="1"/>
    <row r="91" s="2" customFormat="1" ht="12.75" hidden="1"/>
    <row r="92" s="2" customFormat="1" ht="12.75" hidden="1"/>
    <row r="93" s="2" customFormat="1" ht="12.75" hidden="1"/>
    <row r="94" s="2" customFormat="1" ht="12.75" hidden="1"/>
    <row r="95" s="2" customFormat="1" ht="12.75" hidden="1"/>
    <row r="96" s="2" customFormat="1" ht="12.75" hidden="1"/>
    <row r="97" s="2" customFormat="1" ht="12.75" hidden="1"/>
    <row r="98" s="2" customFormat="1" ht="12.75" hidden="1"/>
    <row r="99" s="2" customFormat="1" ht="12.75" hidden="1"/>
    <row r="100" s="2" customFormat="1" ht="12.75" hidden="1"/>
    <row r="101" s="2" customFormat="1" ht="12.75" hidden="1"/>
    <row r="102" s="2" customFormat="1" ht="12.75" hidden="1"/>
    <row r="103" s="2" customFormat="1" ht="12.75" hidden="1"/>
    <row r="104" s="2" customFormat="1" ht="12.75" hidden="1"/>
    <row r="105" s="2" customFormat="1" ht="12.75" hidden="1"/>
    <row r="106" s="2" customFormat="1" ht="12.75" hidden="1"/>
    <row r="107" s="2" customFormat="1" ht="12.75" hidden="1"/>
    <row r="108" s="2" customFormat="1" ht="12.75" hidden="1"/>
    <row r="109" s="2" customFormat="1" ht="12.75" hidden="1"/>
    <row r="110" s="2" customFormat="1" ht="12.75" hidden="1"/>
    <row r="111" s="2" customFormat="1" ht="12.75" hidden="1"/>
    <row r="112" s="2" customFormat="1" ht="12.75" hidden="1"/>
    <row r="113" s="2" customFormat="1" ht="12.75" hidden="1"/>
    <row r="114" s="2" customFormat="1" ht="12.75" hidden="1"/>
    <row r="115" s="2" customFormat="1" ht="12.75" hidden="1"/>
    <row r="116" s="2" customFormat="1" ht="12.75" hidden="1"/>
    <row r="117" s="2" customFormat="1" ht="12.75" hidden="1"/>
    <row r="118" s="2" customFormat="1" ht="12.75" hidden="1"/>
    <row r="119" s="2" customFormat="1" ht="12.75" hidden="1"/>
    <row r="120" s="2" customFormat="1" ht="12.75" hidden="1"/>
    <row r="121" s="2" customFormat="1" ht="12.75" hidden="1"/>
    <row r="122" s="2" customFormat="1" ht="12.75" hidden="1"/>
    <row r="123" s="1" customFormat="1" hidden="1"/>
    <row r="124" s="1" customFormat="1" hidden="1"/>
    <row r="125" customFormat="1" hidden="1"/>
    <row r="126" customFormat="1" hidden="1"/>
  </sheetData>
  <mergeCells count="5">
    <mergeCell ref="B3:C4"/>
    <mergeCell ref="B5:C5"/>
    <mergeCell ref="B23:C23"/>
    <mergeCell ref="B17:C17"/>
    <mergeCell ref="B11:C11"/>
  </mergeCells>
  <hyperlinks>
    <hyperlink ref="B1" location="ToC!A1" display="Back to Table of Contents" xr:uid="{2BFB68C1-EF88-45A5-B8B1-4EF6E6D6216C}"/>
  </hyperlinks>
  <pageMargins left="0.5" right="0.5" top="0.5" bottom="0.5" header="0.25" footer="0.3"/>
  <pageSetup scale="75" orientation="landscape" r:id="rId1"/>
  <headerFooter>
    <oddFooter>&amp;L&amp;G&amp;CSupplementary Regulatory Capital Disclosure&amp;R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9787-3312-4EC4-A87E-AC6CC2C72C41}">
  <sheetPr codeName="Sheet2">
    <pageSetUpPr fitToPage="1"/>
  </sheetPr>
  <dimension ref="A1:F109"/>
  <sheetViews>
    <sheetView zoomScaleNormal="100" workbookViewId="0"/>
  </sheetViews>
  <sheetFormatPr defaultColWidth="0" defaultRowHeight="15" zeroHeight="1"/>
  <cols>
    <col min="1" max="1" width="1.5703125" style="1" customWidth="1"/>
    <col min="2" max="2" width="17.42578125" style="1" customWidth="1"/>
    <col min="3" max="3" width="87.5703125" style="1" customWidth="1"/>
    <col min="4" max="4" width="10.5703125" style="1" customWidth="1"/>
    <col min="5" max="5" width="11.5703125" style="1" customWidth="1"/>
    <col min="6" max="6" width="0.5703125" style="1" customWidth="1"/>
    <col min="7" max="16384" width="8.5703125" style="1" hidden="1"/>
  </cols>
  <sheetData>
    <row r="1" spans="2:5" ht="6.6" customHeight="1">
      <c r="B1" s="43"/>
      <c r="C1" s="42"/>
      <c r="D1" s="42"/>
      <c r="E1" s="42"/>
    </row>
    <row r="2" spans="2:5" ht="15.75">
      <c r="B2" s="41" t="s">
        <v>125</v>
      </c>
      <c r="C2" s="40"/>
      <c r="D2" s="39"/>
      <c r="E2" s="39"/>
    </row>
    <row r="3" spans="2:5" s="2" customFormat="1" ht="12.75">
      <c r="B3" s="38" t="str">
        <f>Cover!C18</f>
        <v>For the period ended: July 31, 2022</v>
      </c>
      <c r="C3" s="38"/>
      <c r="D3" s="38"/>
      <c r="E3" s="38"/>
    </row>
    <row r="4" spans="2:5" s="2" customFormat="1" ht="7.5" customHeight="1"/>
    <row r="5" spans="2:5" s="2" customFormat="1" ht="15.75">
      <c r="B5" s="37" t="s">
        <v>124</v>
      </c>
      <c r="C5" s="36" t="s">
        <v>123</v>
      </c>
      <c r="D5" s="35" t="s">
        <v>122</v>
      </c>
      <c r="E5" s="34" t="s">
        <v>121</v>
      </c>
    </row>
    <row r="6" spans="2:5" s="2" customFormat="1" ht="12.75">
      <c r="B6" s="13" t="s">
        <v>120</v>
      </c>
      <c r="C6" s="12" t="s">
        <v>120</v>
      </c>
      <c r="D6" s="11" t="s">
        <v>10</v>
      </c>
      <c r="E6" s="10">
        <v>3</v>
      </c>
    </row>
    <row r="7" spans="2:5" s="2" customFormat="1" ht="12.75">
      <c r="B7" s="13" t="s">
        <v>119</v>
      </c>
      <c r="C7" s="12" t="s">
        <v>118</v>
      </c>
      <c r="D7" s="11" t="s">
        <v>10</v>
      </c>
      <c r="E7" s="10">
        <v>4</v>
      </c>
    </row>
    <row r="8" spans="2:5" s="2" customFormat="1" ht="12.75">
      <c r="B8" s="13" t="s">
        <v>117</v>
      </c>
      <c r="C8" s="12" t="s">
        <v>116</v>
      </c>
      <c r="D8" s="11" t="s">
        <v>10</v>
      </c>
      <c r="E8" s="10">
        <v>5</v>
      </c>
    </row>
    <row r="9" spans="2:5" s="2" customFormat="1" ht="12.75">
      <c r="B9" s="33" t="s">
        <v>115</v>
      </c>
      <c r="C9" s="12"/>
      <c r="D9" s="11"/>
      <c r="E9" s="10"/>
    </row>
    <row r="10" spans="2:5" s="2" customFormat="1" ht="12.75">
      <c r="B10" s="13" t="s">
        <v>114</v>
      </c>
      <c r="C10" s="12" t="s">
        <v>113</v>
      </c>
      <c r="D10" s="11" t="s">
        <v>10</v>
      </c>
      <c r="E10" s="10">
        <v>6</v>
      </c>
    </row>
    <row r="11" spans="2:5" s="2" customFormat="1" ht="12.75">
      <c r="B11" s="13" t="s">
        <v>112</v>
      </c>
      <c r="C11" s="12" t="s">
        <v>111</v>
      </c>
      <c r="D11" s="11" t="s">
        <v>110</v>
      </c>
      <c r="E11" s="10" t="s">
        <v>109</v>
      </c>
    </row>
    <row r="12" spans="2:5" s="2" customFormat="1" ht="12.75">
      <c r="B12" s="13" t="s">
        <v>108</v>
      </c>
      <c r="C12" s="12" t="s">
        <v>107</v>
      </c>
      <c r="D12" s="11" t="s">
        <v>10</v>
      </c>
      <c r="E12" s="10" t="s">
        <v>106</v>
      </c>
    </row>
    <row r="13" spans="2:5" s="2" customFormat="1" ht="25.5">
      <c r="B13" s="13" t="s">
        <v>105</v>
      </c>
      <c r="C13" s="12" t="s">
        <v>104</v>
      </c>
      <c r="D13" s="11" t="s">
        <v>10</v>
      </c>
      <c r="E13" s="10" t="s">
        <v>103</v>
      </c>
    </row>
    <row r="14" spans="2:5" s="2" customFormat="1" ht="25.5">
      <c r="B14" s="13" t="s">
        <v>102</v>
      </c>
      <c r="C14" s="12" t="s">
        <v>101</v>
      </c>
      <c r="D14" s="11" t="s">
        <v>10</v>
      </c>
      <c r="E14" s="10">
        <v>17</v>
      </c>
    </row>
    <row r="15" spans="2:5" s="2" customFormat="1" ht="12.75">
      <c r="B15" s="13" t="s">
        <v>100</v>
      </c>
      <c r="C15" s="12" t="s">
        <v>99</v>
      </c>
      <c r="D15" s="11" t="s">
        <v>10</v>
      </c>
      <c r="E15" s="10" t="s">
        <v>98</v>
      </c>
    </row>
    <row r="16" spans="2:5" s="2" customFormat="1" ht="12.75">
      <c r="B16" s="13" t="s">
        <v>97</v>
      </c>
      <c r="C16" s="12" t="s">
        <v>96</v>
      </c>
      <c r="D16" s="11" t="s">
        <v>10</v>
      </c>
      <c r="E16" s="10" t="s">
        <v>95</v>
      </c>
    </row>
    <row r="17" spans="2:5" s="2" customFormat="1" ht="12.75">
      <c r="B17" s="13" t="s">
        <v>94</v>
      </c>
      <c r="C17" s="12" t="s">
        <v>93</v>
      </c>
      <c r="D17" s="11" t="s">
        <v>10</v>
      </c>
      <c r="E17" s="10">
        <v>26</v>
      </c>
    </row>
    <row r="18" spans="2:5" s="2" customFormat="1" ht="12.75">
      <c r="B18" s="13" t="s">
        <v>92</v>
      </c>
      <c r="C18" s="12" t="s">
        <v>91</v>
      </c>
      <c r="D18" s="11" t="s">
        <v>10</v>
      </c>
      <c r="E18" s="10" t="s">
        <v>90</v>
      </c>
    </row>
    <row r="19" spans="2:5" s="2" customFormat="1" ht="12.75">
      <c r="B19" s="13" t="s">
        <v>89</v>
      </c>
      <c r="C19" s="12" t="s">
        <v>88</v>
      </c>
      <c r="D19" s="11" t="s">
        <v>10</v>
      </c>
      <c r="E19" s="10">
        <v>29</v>
      </c>
    </row>
    <row r="20" spans="2:5" s="2" customFormat="1" ht="12.75">
      <c r="B20" s="13" t="s">
        <v>87</v>
      </c>
      <c r="C20" s="12" t="s">
        <v>86</v>
      </c>
      <c r="D20" s="11" t="s">
        <v>10</v>
      </c>
      <c r="E20" s="10">
        <v>30</v>
      </c>
    </row>
    <row r="21" spans="2:5" s="2" customFormat="1" ht="12.75">
      <c r="B21" s="13" t="s">
        <v>85</v>
      </c>
      <c r="C21" s="12" t="s">
        <v>84</v>
      </c>
      <c r="D21" s="11" t="s">
        <v>10</v>
      </c>
      <c r="E21" s="10">
        <v>31</v>
      </c>
    </row>
    <row r="22" spans="2:5" s="2" customFormat="1" ht="12.75">
      <c r="B22" s="13" t="s">
        <v>83</v>
      </c>
      <c r="C22" s="12" t="s">
        <v>82</v>
      </c>
      <c r="D22" s="11" t="s">
        <v>10</v>
      </c>
      <c r="E22" s="10">
        <v>32</v>
      </c>
    </row>
    <row r="23" spans="2:5" s="2" customFormat="1" ht="12.75">
      <c r="B23" s="13" t="s">
        <v>81</v>
      </c>
      <c r="C23" s="12" t="s">
        <v>80</v>
      </c>
      <c r="D23" s="11" t="s">
        <v>10</v>
      </c>
      <c r="E23" s="10">
        <v>33</v>
      </c>
    </row>
    <row r="24" spans="2:5" s="2" customFormat="1" ht="12.75">
      <c r="B24" s="13" t="s">
        <v>79</v>
      </c>
      <c r="C24" s="12" t="s">
        <v>78</v>
      </c>
      <c r="D24" s="11" t="s">
        <v>10</v>
      </c>
      <c r="E24" s="10">
        <v>34</v>
      </c>
    </row>
    <row r="25" spans="2:5" s="2" customFormat="1" ht="12.75">
      <c r="B25" s="13" t="s">
        <v>77</v>
      </c>
      <c r="C25" s="12" t="s">
        <v>76</v>
      </c>
      <c r="D25" s="11" t="s">
        <v>10</v>
      </c>
      <c r="E25" s="10">
        <v>35</v>
      </c>
    </row>
    <row r="26" spans="2:5" s="2" customFormat="1" ht="12.75">
      <c r="B26" s="13" t="s">
        <v>75</v>
      </c>
      <c r="C26" s="12" t="s">
        <v>74</v>
      </c>
      <c r="D26" s="11" t="s">
        <v>10</v>
      </c>
      <c r="E26" s="10" t="s">
        <v>73</v>
      </c>
    </row>
    <row r="27" spans="2:5" s="2" customFormat="1" ht="12.75">
      <c r="B27" s="13" t="s">
        <v>72</v>
      </c>
      <c r="C27" s="12" t="s">
        <v>71</v>
      </c>
      <c r="D27" s="11" t="s">
        <v>10</v>
      </c>
      <c r="E27" s="10" t="s">
        <v>70</v>
      </c>
    </row>
    <row r="28" spans="2:5" s="2" customFormat="1" ht="12.75">
      <c r="B28" s="13" t="s">
        <v>69</v>
      </c>
      <c r="C28" s="12" t="s">
        <v>68</v>
      </c>
      <c r="D28" s="11" t="s">
        <v>10</v>
      </c>
      <c r="E28" s="10">
        <v>48</v>
      </c>
    </row>
    <row r="29" spans="2:5" s="2" customFormat="1" ht="12.75">
      <c r="B29" s="13" t="s">
        <v>67</v>
      </c>
      <c r="C29" s="12" t="s">
        <v>66</v>
      </c>
      <c r="D29" s="11" t="s">
        <v>10</v>
      </c>
      <c r="E29" s="10">
        <v>49</v>
      </c>
    </row>
    <row r="30" spans="2:5" s="2" customFormat="1" ht="12.75">
      <c r="B30" s="32" t="s">
        <v>65</v>
      </c>
      <c r="C30" s="31" t="s">
        <v>64</v>
      </c>
      <c r="D30" s="30" t="s">
        <v>10</v>
      </c>
      <c r="E30" s="29" t="s">
        <v>63</v>
      </c>
    </row>
    <row r="31" spans="2:5" s="2" customFormat="1" ht="12.75">
      <c r="B31" s="28"/>
      <c r="C31" s="28"/>
      <c r="D31" s="27"/>
      <c r="E31" s="27"/>
    </row>
    <row r="32" spans="2:5" s="2" customFormat="1" ht="12.75">
      <c r="B32" s="26" t="s">
        <v>62</v>
      </c>
      <c r="C32" s="25" t="s">
        <v>61</v>
      </c>
      <c r="D32" s="24" t="s">
        <v>10</v>
      </c>
      <c r="E32" s="23">
        <v>52</v>
      </c>
    </row>
    <row r="33" spans="2:5" s="2" customFormat="1" ht="12.75">
      <c r="B33" s="13" t="s">
        <v>60</v>
      </c>
      <c r="C33" s="12" t="s">
        <v>59</v>
      </c>
      <c r="D33" s="11" t="s">
        <v>10</v>
      </c>
      <c r="E33" s="10">
        <v>53</v>
      </c>
    </row>
    <row r="34" spans="2:5" s="2" customFormat="1" ht="12.75">
      <c r="B34" s="13" t="s">
        <v>58</v>
      </c>
      <c r="C34" s="12" t="s">
        <v>57</v>
      </c>
      <c r="D34" s="11" t="s">
        <v>10</v>
      </c>
      <c r="E34" s="10">
        <v>54</v>
      </c>
    </row>
    <row r="35" spans="2:5" s="2" customFormat="1" ht="12.75">
      <c r="B35" s="13" t="s">
        <v>56</v>
      </c>
      <c r="C35" s="12" t="s">
        <v>55</v>
      </c>
      <c r="D35" s="11" t="s">
        <v>10</v>
      </c>
      <c r="E35" s="10" t="s">
        <v>54</v>
      </c>
    </row>
    <row r="36" spans="2:5" s="2" customFormat="1" ht="12.75">
      <c r="B36" s="13" t="s">
        <v>53</v>
      </c>
      <c r="C36" s="12" t="s">
        <v>52</v>
      </c>
      <c r="D36" s="11" t="s">
        <v>10</v>
      </c>
      <c r="E36" s="10">
        <v>58</v>
      </c>
    </row>
    <row r="37" spans="2:5" s="2" customFormat="1" ht="12.75">
      <c r="B37" s="13" t="s">
        <v>51</v>
      </c>
      <c r="C37" s="12" t="s">
        <v>50</v>
      </c>
      <c r="D37" s="11" t="s">
        <v>10</v>
      </c>
      <c r="E37" s="10">
        <v>59</v>
      </c>
    </row>
    <row r="38" spans="2:5" s="2" customFormat="1" ht="12.75">
      <c r="B38" s="13" t="s">
        <v>49</v>
      </c>
      <c r="C38" s="12" t="s">
        <v>48</v>
      </c>
      <c r="D38" s="11" t="s">
        <v>10</v>
      </c>
      <c r="E38" s="10">
        <v>60</v>
      </c>
    </row>
    <row r="39" spans="2:5" s="2" customFormat="1" ht="12.75">
      <c r="B39" s="13" t="s">
        <v>47</v>
      </c>
      <c r="C39" s="12" t="s">
        <v>46</v>
      </c>
      <c r="D39" s="11" t="s">
        <v>10</v>
      </c>
      <c r="E39" s="10">
        <v>61</v>
      </c>
    </row>
    <row r="40" spans="2:5" s="2" customFormat="1" ht="12.75">
      <c r="B40" s="13" t="s">
        <v>45</v>
      </c>
      <c r="C40" s="12" t="s">
        <v>44</v>
      </c>
      <c r="D40" s="11" t="s">
        <v>10</v>
      </c>
      <c r="E40" s="10" t="s">
        <v>43</v>
      </c>
    </row>
    <row r="41" spans="2:5" s="2" customFormat="1" ht="12.75">
      <c r="B41" s="13" t="s">
        <v>42</v>
      </c>
      <c r="C41" s="12" t="s">
        <v>41</v>
      </c>
      <c r="D41" s="11" t="s">
        <v>10</v>
      </c>
      <c r="E41" s="10" t="s">
        <v>40</v>
      </c>
    </row>
    <row r="42" spans="2:5" s="2" customFormat="1" ht="27" customHeight="1">
      <c r="B42" s="13" t="s">
        <v>39</v>
      </c>
      <c r="C42" s="12" t="s">
        <v>38</v>
      </c>
      <c r="D42" s="11" t="s">
        <v>10</v>
      </c>
      <c r="E42" s="10" t="s">
        <v>37</v>
      </c>
    </row>
    <row r="43" spans="2:5" s="2" customFormat="1" ht="16.5" customHeight="1">
      <c r="B43" s="22" t="s">
        <v>36</v>
      </c>
      <c r="C43" s="21" t="s">
        <v>35</v>
      </c>
      <c r="D43" s="20" t="s">
        <v>10</v>
      </c>
      <c r="E43" s="19" t="s">
        <v>34</v>
      </c>
    </row>
    <row r="44" spans="2:5" s="2" customFormat="1" ht="28.35" customHeight="1">
      <c r="B44" s="4"/>
      <c r="C44" s="4"/>
      <c r="D44" s="18"/>
      <c r="E44" s="18"/>
    </row>
    <row r="45" spans="2:5" s="2" customFormat="1" ht="12.75">
      <c r="B45" s="17" t="s">
        <v>33</v>
      </c>
      <c r="C45" s="16"/>
      <c r="D45" s="15"/>
      <c r="E45" s="14"/>
    </row>
    <row r="46" spans="2:5" s="2" customFormat="1" ht="12.75">
      <c r="B46" s="13" t="s">
        <v>32</v>
      </c>
      <c r="C46" s="12" t="s">
        <v>31</v>
      </c>
      <c r="D46" s="11" t="s">
        <v>10</v>
      </c>
      <c r="E46" s="10">
        <v>70</v>
      </c>
    </row>
    <row r="47" spans="2:5" s="2" customFormat="1" ht="12.75">
      <c r="B47" s="13" t="s">
        <v>30</v>
      </c>
      <c r="C47" s="12" t="s">
        <v>29</v>
      </c>
      <c r="D47" s="11" t="s">
        <v>10</v>
      </c>
      <c r="E47" s="10">
        <v>71</v>
      </c>
    </row>
    <row r="48" spans="2:5" s="2" customFormat="1" ht="12.75">
      <c r="B48" s="13" t="s">
        <v>28</v>
      </c>
      <c r="C48" s="12" t="s">
        <v>27</v>
      </c>
      <c r="D48" s="11" t="s">
        <v>10</v>
      </c>
      <c r="E48" s="10">
        <v>72</v>
      </c>
    </row>
    <row r="49" spans="2:5" s="2" customFormat="1" ht="12.75">
      <c r="B49" s="13" t="s">
        <v>26</v>
      </c>
      <c r="C49" s="12" t="s">
        <v>25</v>
      </c>
      <c r="D49" s="11" t="s">
        <v>10</v>
      </c>
      <c r="E49" s="10">
        <v>73</v>
      </c>
    </row>
    <row r="50" spans="2:5" s="2" customFormat="1" ht="12.75">
      <c r="B50" s="13" t="s">
        <v>24</v>
      </c>
      <c r="C50" s="12" t="s">
        <v>23</v>
      </c>
      <c r="D50" s="11" t="s">
        <v>10</v>
      </c>
      <c r="E50" s="10">
        <v>74</v>
      </c>
    </row>
    <row r="51" spans="2:5" s="2" customFormat="1" ht="12.75">
      <c r="B51" s="13" t="s">
        <v>22</v>
      </c>
      <c r="C51" s="12" t="s">
        <v>21</v>
      </c>
      <c r="D51" s="11" t="s">
        <v>10</v>
      </c>
      <c r="E51" s="10">
        <v>75</v>
      </c>
    </row>
    <row r="52" spans="2:5" s="2" customFormat="1" ht="12.75">
      <c r="B52" s="13" t="s">
        <v>20</v>
      </c>
      <c r="C52" s="12" t="s">
        <v>19</v>
      </c>
      <c r="D52" s="11" t="s">
        <v>10</v>
      </c>
      <c r="E52" s="10">
        <v>76</v>
      </c>
    </row>
    <row r="53" spans="2:5" s="2" customFormat="1" ht="12.75">
      <c r="B53" s="13" t="s">
        <v>18</v>
      </c>
      <c r="C53" s="12" t="s">
        <v>17</v>
      </c>
      <c r="D53" s="11" t="s">
        <v>10</v>
      </c>
      <c r="E53" s="10">
        <v>77</v>
      </c>
    </row>
    <row r="54" spans="2:5" s="2" customFormat="1" ht="12.75">
      <c r="B54" s="13" t="s">
        <v>16</v>
      </c>
      <c r="C54" s="12" t="s">
        <v>15</v>
      </c>
      <c r="D54" s="11" t="s">
        <v>10</v>
      </c>
      <c r="E54" s="10">
        <v>78</v>
      </c>
    </row>
    <row r="55" spans="2:5" s="2" customFormat="1" ht="12.75">
      <c r="B55" s="13" t="s">
        <v>14</v>
      </c>
      <c r="C55" s="12" t="s">
        <v>13</v>
      </c>
      <c r="D55" s="11" t="s">
        <v>10</v>
      </c>
      <c r="E55" s="10">
        <v>79</v>
      </c>
    </row>
    <row r="56" spans="2:5" s="2" customFormat="1" ht="12.75">
      <c r="B56" s="9" t="s">
        <v>12</v>
      </c>
      <c r="C56" s="8" t="s">
        <v>11</v>
      </c>
      <c r="D56" s="7" t="s">
        <v>10</v>
      </c>
      <c r="E56" s="6">
        <v>80</v>
      </c>
    </row>
    <row r="57" spans="2:5" s="2" customFormat="1" ht="3" customHeight="1">
      <c r="B57" s="5"/>
      <c r="C57" s="4"/>
      <c r="D57" s="4"/>
      <c r="E57" s="3"/>
    </row>
    <row r="58" spans="2:5" s="2" customFormat="1" ht="24.6" customHeight="1">
      <c r="B58" s="1849" t="s">
        <v>9</v>
      </c>
      <c r="C58" s="1849"/>
      <c r="D58" s="1849"/>
      <c r="E58" s="1849"/>
    </row>
    <row r="59" spans="2:5" s="2" customFormat="1" ht="5.0999999999999996" customHeight="1"/>
    <row r="60" spans="2:5" s="2" customFormat="1" ht="12.75" hidden="1"/>
    <row r="61" spans="2:5" s="2" customFormat="1" ht="12.75" hidden="1"/>
    <row r="62" spans="2:5" s="2" customFormat="1" ht="12.75" hidden="1"/>
    <row r="63" spans="2:5" s="2" customFormat="1" ht="12.75" hidden="1"/>
    <row r="64" spans="2:5" s="2" customFormat="1" ht="12.75" hidden="1"/>
    <row r="65" s="2" customFormat="1" ht="12.75" hidden="1"/>
    <row r="66" s="2" customFormat="1" ht="12.75" hidden="1"/>
    <row r="67" s="2" customFormat="1" ht="12.75" hidden="1"/>
    <row r="68" s="2" customFormat="1" ht="12.75" hidden="1"/>
    <row r="69" s="2" customFormat="1" ht="12.75" hidden="1"/>
    <row r="70" s="2" customFormat="1" ht="12.75" hidden="1"/>
    <row r="71" s="2" customFormat="1" ht="12.75" hidden="1"/>
    <row r="72" s="2" customFormat="1" ht="12.75" hidden="1"/>
    <row r="73" s="2" customFormat="1" ht="12.75" hidden="1"/>
    <row r="74" s="2" customFormat="1" ht="12.75" hidden="1"/>
    <row r="75" s="2" customFormat="1" ht="12.75" hidden="1"/>
    <row r="76" s="2" customFormat="1" ht="12.75" hidden="1"/>
    <row r="77" s="2" customFormat="1" ht="12.75" hidden="1"/>
    <row r="78" s="2" customFormat="1" ht="12.75" hidden="1"/>
    <row r="79" s="2" customFormat="1" ht="12.75" hidden="1"/>
    <row r="80" s="2" customFormat="1" ht="12.75" hidden="1"/>
    <row r="81" s="2" customFormat="1" ht="12.75" hidden="1"/>
    <row r="82" s="2" customFormat="1" ht="12.75" hidden="1"/>
    <row r="83" s="2" customFormat="1" ht="12.75" hidden="1"/>
    <row r="84" s="2" customFormat="1" ht="12.75" hidden="1"/>
    <row r="85" s="2" customFormat="1" ht="12.75" hidden="1"/>
    <row r="86" s="2" customFormat="1" ht="12.75" hidden="1"/>
    <row r="87" s="2" customFormat="1" ht="12.75" hidden="1"/>
    <row r="88" s="2" customFormat="1" ht="12.75" hidden="1"/>
    <row r="89" s="2" customFormat="1" ht="12.75" hidden="1"/>
    <row r="90" s="2" customFormat="1" ht="12.75" hidden="1"/>
    <row r="91" s="2" customFormat="1" ht="12.75" hidden="1"/>
    <row r="92" s="2" customFormat="1" ht="12.75" hidden="1"/>
    <row r="93" s="2" customFormat="1" ht="12.75" hidden="1"/>
    <row r="94" s="2" customFormat="1" ht="12.75" hidden="1"/>
    <row r="95" s="2" customFormat="1" ht="12.75" hidden="1"/>
    <row r="96" s="2" customFormat="1" ht="12.75" hidden="1"/>
    <row r="97" s="2" customFormat="1" ht="12.75" hidden="1"/>
    <row r="98" s="2" customFormat="1" ht="12.75" hidden="1"/>
    <row r="99" s="2" customFormat="1" ht="12.75" hidden="1"/>
    <row r="100" s="2" customFormat="1" ht="12.75" hidden="1"/>
    <row r="101" s="2" customFormat="1" ht="12.75" hidden="1"/>
    <row r="102" s="2" customFormat="1" ht="12.75" hidden="1"/>
    <row r="103" s="2" customFormat="1" ht="12.75" hidden="1"/>
    <row r="104" s="2" customFormat="1" ht="12.75" hidden="1"/>
    <row r="105" s="2" customFormat="1" ht="12.75" hidden="1"/>
    <row r="106" s="2" customFormat="1" ht="12.75" hidden="1"/>
    <row r="107" s="2" customFormat="1" ht="12.75" hidden="1"/>
    <row r="108" s="2" customFormat="1" ht="12.75" hidden="1"/>
    <row r="109" s="2" customFormat="1" ht="12.75" hidden="1"/>
  </sheetData>
  <mergeCells count="1">
    <mergeCell ref="B58:E58"/>
  </mergeCells>
  <hyperlinks>
    <hyperlink ref="C13" location="'LI1'!A1" display="'LI1'!A1" xr:uid="{A8855DBE-84C0-49D9-A5C7-BB03C8D14442}"/>
    <hyperlink ref="C14" location="'LI2'!A1" display="'LI2'!A1" xr:uid="{DA27C96F-25C3-4904-ACB2-0D9584E2FA57}"/>
    <hyperlink ref="C19" location="'LR1'!A1" display="LR1 – Summary comparison of accounting assets vs leverage ratio exposure measure" xr:uid="{93B1F5FC-78AE-4BA0-9379-AB2753DA1F78}"/>
    <hyperlink ref="C20" location="'LR2'!A1" display="LR2 – Leverage ratio common disclosure template" xr:uid="{4D36366E-F1C0-4E5C-ACFC-E0994069C9B5}"/>
    <hyperlink ref="C24" location="'CR4'!A1" display="See January 2015 Revised Pillar 3 disclosure requirements CR4 – Standardised approach – credit risk exposure and credit risk mitigation (CRM) effects" xr:uid="{E01DA712-0131-4509-BE39-4F0C41E4CCB6}"/>
    <hyperlink ref="C25" location="'CR5'!A1" display="'CR5'!A1" xr:uid="{357D32FE-0013-4F7B-BDF5-E2256AB39D61}"/>
    <hyperlink ref="C23" location="'CR3'!A1" display="'CR3'!A1" xr:uid="{88D0ECEF-87AE-437F-A0F2-A17C209A7FF4}"/>
    <hyperlink ref="C30" location="'CR10'!A1" display="'CR10'!A1" xr:uid="{8631A4BD-98EF-479A-81A1-B61AFB6D3DD8}"/>
    <hyperlink ref="C32" location="'CCR1'!A1" display="'CCR1'!A1" xr:uid="{3667215B-35A1-488E-8BE1-21F0EEB5CF65}"/>
    <hyperlink ref="C33" location="'CCR2'!A1" display="'CCR2'!A1" xr:uid="{CD5ED3A4-0D4F-418A-B74D-8517FD446902}"/>
    <hyperlink ref="C34" location="'CCR3'!A1" display="'CCR3'!A1" xr:uid="{70515131-35A8-4768-BE52-8A7EEDAC12C5}"/>
    <hyperlink ref="C35" location="'CCR4'!A1" display="'CCR4'!A1" xr:uid="{77D485B2-0C20-4D0D-8F0E-6159F6E98879}"/>
    <hyperlink ref="C36" location="'CCR5'!A1" display="'CCR5'!A1" xr:uid="{39A95958-616A-4B5D-8B8B-5DBAC48C88D7}"/>
    <hyperlink ref="C37" location="'CCR6'!A1" display="'CCR6'!A1" xr:uid="{6E14E125-B0C3-4EE5-AD3D-C6A4769D07E1}"/>
    <hyperlink ref="C38" location="'CCR7'!A1" display="'CCR7'!A1" xr:uid="{9040CD8E-1FB9-485D-B79E-C3484727F9D5}"/>
    <hyperlink ref="C39" location="'CCR8'!A1" display="'CCR8'!A1" xr:uid="{636F2244-55FF-4F13-AFE4-B660C0FB7FC3}"/>
    <hyperlink ref="C40" location="'SEC1'!A1" display="'SEC1'!A1" xr:uid="{914ABD43-20F9-4638-B643-381468418F6E}"/>
    <hyperlink ref="C41" location="'SEC2'!A1" display="'SEC2'!A1" xr:uid="{F539378A-EB0E-4ACE-B3A9-FEEC423C1C77}"/>
    <hyperlink ref="C42" location="'SEC3'!A1" display="'SEC3'!A1" xr:uid="{076DCF04-6B89-4A1B-8C62-8D5FD78A125B}"/>
    <hyperlink ref="C43" location="'SEC4'!A1" display="'SEC4'!A1" xr:uid="{1585E218-C2FB-4D6B-A86C-D0AF2BFAE0DC}"/>
    <hyperlink ref="C27" location="'CR6 (Non-Retail)'!A1" display="IRB – Non-Retail credit risk exposures by portfolio and probability of default (PD) range" xr:uid="{DB863731-0CBB-4571-94FF-FBDF85BD0598}"/>
    <hyperlink ref="C26" location="'CR6 (Retail)'!A1" display="'CR6 (Retail)'!A1" xr:uid="{81621F4F-73D9-4D4C-93F5-D5425EDA3B0D}"/>
    <hyperlink ref="C22" location="'CR2'!A1" display="'CR2'!A1" xr:uid="{79AC3A2B-4BF9-44EE-91CA-C3E6EC44EB62}"/>
    <hyperlink ref="C21" location="'CR1'!A1" display="'CR1'!A1" xr:uid="{794815B9-AC49-4555-BEC8-A65EB76EE5B1}"/>
    <hyperlink ref="C6" location="Overview!A1" display="Overview" xr:uid="{CC1663DD-ED49-4C85-8274-00AFA13B499B}"/>
    <hyperlink ref="C12" location="'OV1'!A1" display="Overview of RWA" xr:uid="{52EA51CF-75E1-4480-A947-51AA1D1B8237}"/>
    <hyperlink ref="C11" location="Qualitative!A1" display="Summary of Qualitative Requirements - Pillar III (Cross Referenced)" xr:uid="{614D66C1-BC47-4FC7-B960-FE989F829E15}"/>
    <hyperlink ref="C7" location="Highlights!A1" display="Regulatory Capital - Highlights" xr:uid="{D9A1593C-C36A-4750-9E61-250792B3AA73}"/>
    <hyperlink ref="C46" location="Capital_Flow!Print_Area" display="Flow Statement for Regulatory Capital  (old Page 7)" xr:uid="{36BE180A-AC52-427A-8310-10940310F576}"/>
    <hyperlink ref="C47" location="RWA_Summary!Print_Area" display="Risk-weighted Assets and Capital Ratios (old Page 8)" xr:uid="{978759F7-CA89-47F7-BCB4-3B8AB55CD10B}"/>
    <hyperlink ref="C49" location="RWA_by_Business!Print_Area" display="Risk-weighted Assets Arising from the Activities of the Bank's Businesses (old Page 10)" xr:uid="{448DAA7B-7514-4624-A07C-FF4A1E2383FB}"/>
    <hyperlink ref="C8" location="EAD_RWA!Print_Area" display="Exposure at Default and Risk-weighted Assets for Credit Risk Portfolios (old Page 11)" xr:uid="{A35DB73E-940E-4407-9D44-7BEBAA7FA528}"/>
    <hyperlink ref="C50" location="Geography!Print_Area" display="Credit Risk Exposures by Geography (old Page 13)" xr:uid="{6BBE0C69-C561-40B9-8211-19BEC6B0AED7}"/>
    <hyperlink ref="C51" location="Maturity!Print_Area" display="AIRB Credit Risk Exposures by Maturity (old Page 14)" xr:uid="{986EC045-7E00-45EA-A1AE-6800594CFFD1}"/>
    <hyperlink ref="C52" location="AIRB_losses!Print_Area" display="AIRB Credit Losses (old Page 20)" xr:uid="{2B0E1847-6E4E-4103-A0A8-E389FA62C3FA}"/>
    <hyperlink ref="C53" location="Backtest!Print_Area" display="Estimated and Actual Loss Parameters - Non-retail and Retail AIRB Portfolios (old Page 21)" xr:uid="{C11FE10B-9EA9-43FF-A880-BD050E65C79F}"/>
    <hyperlink ref="C54" location="Derivatives!Print_Area" display="Derivatives - Counterparty Credit Risk  (old Page 23)" xr:uid="{B1D4DD69-ED77-4C8C-8741-71A717FC3253}"/>
    <hyperlink ref="C55" location="Mkt_Risk!Print_Area" display="Total Market Risk-weighted Assets (old Page 26)" xr:uid="{6823F7DA-BB2F-4AD8-82EF-D7D36E5A4DA9}"/>
    <hyperlink ref="C56" location="Glossary!Print_Area" display="Glossary (old Page 30)" xr:uid="{7229A069-3894-445F-AAD0-13A5092B197D}"/>
    <hyperlink ref="C48" location="RWA_Flow!A1" display="Movement of Risk-weighted Assets by Risk Type (All-in Basis) (old Page 8)" xr:uid="{C7BAFEEA-7FC8-4958-BE41-CF250FCFB800}"/>
    <hyperlink ref="C28" location="'CR7'!Print_Area" display="IRB – effect on RWA of credit derivatives used as CRM techniques" xr:uid="{844C61DF-A2D5-489E-A587-D743C131A9FD}"/>
    <hyperlink ref="C29" location="'CR8'!Print_Area" display="RWA flow statements of credit risk exposures under IRB" xr:uid="{35DCA0D1-5C24-4ECA-88ED-3B97AB3AB573}"/>
    <hyperlink ref="C10" location="'KM2'!A1" display="Key metrics – TLAC requirements (at resolution group level)" xr:uid="{865C019C-95F1-4C11-BB99-88E433061517}"/>
    <hyperlink ref="C15" location="'CC1'!A1" display="Composition of regulatory capital" xr:uid="{FCC74ADF-D305-4D2E-B68B-060FEA7AF316}"/>
    <hyperlink ref="C16" location="'CC2'!A1" display="Reconciliation of regulatory capital to balance sheet" xr:uid="{98CEE504-A7F3-4127-9491-9AD8B42AFC37}"/>
    <hyperlink ref="C17" location="TLAC1!A1" display="TLAC composition for G-SIBs (at resolution group level)" xr:uid="{44BD4BB7-E903-4725-B65E-766429436413}"/>
    <hyperlink ref="C18" location="TLAC3!A1" display="Resolution entity – creditor ranking at legal entity level" xr:uid="{112E0560-629F-4473-BFE2-61626DE20C35}"/>
    <hyperlink ref="D13" location="'LI1'!A1" display="'LI1'!A1" xr:uid="{8E1F6D4C-5916-43DB-B8CF-7163F84665D1}"/>
    <hyperlink ref="E13" location="'LI1'!A1" display="'LI1'!A1" xr:uid="{74B6FC34-49F6-4FAF-BDEF-C7F855E170D5}"/>
    <hyperlink ref="D14" location="'LI2'!A1" display="'LI2'!A1" xr:uid="{AB5D7B18-A6F0-4C85-BEC9-E0C10D71A9A2}"/>
    <hyperlink ref="E14" location="'LI2'!A1" display="'LI2'!A1" xr:uid="{720E4C2D-E2F3-4312-8CAD-E5CABEC54190}"/>
    <hyperlink ref="D19" location="'LR1'!A1" display="LR1 – Summary comparison of accounting assets vs leverage ratio exposure measure" xr:uid="{FEB20669-45B4-4D03-82CA-E0BBF6107D09}"/>
    <hyperlink ref="E19" location="'LR1'!A1" display="LR1 – Summary comparison of accounting assets vs leverage ratio exposure measure" xr:uid="{FAC9BE96-D330-45E7-95CD-A3A33F27A238}"/>
    <hyperlink ref="D20" location="'LR2'!A1" display="LR2 – Leverage ratio common disclosure template" xr:uid="{1A19FD41-74B1-4393-92EE-27B700550520}"/>
    <hyperlink ref="E20" location="'LR2'!A1" display="LR2 – Leverage ratio common disclosure template" xr:uid="{6DD9BA51-711F-44D6-BE21-439B29C3475F}"/>
    <hyperlink ref="D24" location="'CR4'!A1" display="See January 2015 Revised Pillar 3 disclosure requirements CR4 – Standardised approach – credit risk exposure and credit risk mitigation (CRM) effects" xr:uid="{FD9E0975-FF37-45FA-B99F-74223DE3A3A6}"/>
    <hyperlink ref="E24" location="'CR4'!A1" display="See January 2015 Revised Pillar 3 disclosure requirements CR4 – Standardised approach – credit risk exposure and credit risk mitigation (CRM) effects" xr:uid="{65C0C38E-D244-49BE-B522-783D63264D8D}"/>
    <hyperlink ref="D25" location="'CR5'!A1" display="'CR5'!A1" xr:uid="{05C5C5A5-FB8C-4E0A-9975-E6677D74FC94}"/>
    <hyperlink ref="E25" location="'CR5'!A1" display="'CR5'!A1" xr:uid="{09C24A6F-AE5F-4495-934E-E48396A390EC}"/>
    <hyperlink ref="D23" location="'CR3'!A1" display="'CR3'!A1" xr:uid="{600576AB-15A4-4432-A8CA-509D1C884599}"/>
    <hyperlink ref="E23" location="'CR3'!A1" display="'CR3'!A1" xr:uid="{9083F92B-1CF4-4D87-8975-C74E8D837083}"/>
    <hyperlink ref="D30" location="'CR10'!A1" display="'CR10'!A1" xr:uid="{8227AA3C-043D-48F8-8294-3A5AA940DAB8}"/>
    <hyperlink ref="E30" location="'CR10'!A1" display="'CR10'!A1" xr:uid="{AA32105C-5B50-4C17-8111-20DDA3E0B049}"/>
    <hyperlink ref="D32" location="'CCR1'!A1" display="'CCR1'!A1" xr:uid="{DEE478D4-333E-4C74-A900-87AB82F0B319}"/>
    <hyperlink ref="E32" location="'CCR1'!A1" display="'CCR1'!A1" xr:uid="{2ECDC0F4-A8F5-4C3E-8E81-1CB9A5E1DA81}"/>
    <hyperlink ref="D33" location="'CCR2'!A1" display="'CCR2'!A1" xr:uid="{D122B988-CFFF-4C1B-908C-F331A386D30F}"/>
    <hyperlink ref="E33" location="'CCR2'!A1" display="'CCR2'!A1" xr:uid="{F9AF6CA7-0EA8-49DF-9B4A-088886F2B744}"/>
    <hyperlink ref="D34" location="'CCR3'!A1" display="'CCR3'!A1" xr:uid="{0D3D426B-37F5-40D8-B0A6-4E47CE46F7CE}"/>
    <hyperlink ref="E34" location="'CCR3'!A1" display="'CCR3'!A1" xr:uid="{B4533A11-18A8-4625-8F14-4A869396181F}"/>
    <hyperlink ref="D35" location="'CCR4'!A1" display="'CCR4'!A1" xr:uid="{A2DB6B25-D3BA-4040-B350-83766CEEAAB3}"/>
    <hyperlink ref="E35" location="'CCR4'!A1" display="'CCR4'!A1" xr:uid="{411E09CB-93ED-443A-8FE0-EC869C852793}"/>
    <hyperlink ref="D36" location="'CCR5'!A1" display="'CCR5'!A1" xr:uid="{A367FE26-C989-4E63-B8ED-B87CB077EA82}"/>
    <hyperlink ref="E36" location="'CCR5'!A1" display="'CCR5'!A1" xr:uid="{A484E542-7CF3-4280-8AF7-4C11BE100B8B}"/>
    <hyperlink ref="D37" location="'CCR6'!A1" display="'CCR6'!A1" xr:uid="{BD1A8E7D-1A08-4B68-A4A6-CE14964A1D6B}"/>
    <hyperlink ref="E37" location="'CCR6'!A1" display="'CCR6'!A1" xr:uid="{38DDB3BB-F1A6-415A-9404-A6760376532D}"/>
    <hyperlink ref="D38" location="'CCR7'!A1" display="'CCR7'!A1" xr:uid="{DF91E8C6-995F-47F2-A5A2-89C2A45DAFD9}"/>
    <hyperlink ref="E38" location="'CCR7'!A1" display="'CCR7'!A1" xr:uid="{36809A4D-ED37-4010-AF4C-2D3262F73BA1}"/>
    <hyperlink ref="D39" location="'CCR8'!A1" display="'CCR8'!A1" xr:uid="{C4E7124E-29EE-497C-A2F5-AB6A8DBFF6F4}"/>
    <hyperlink ref="E39" location="'CCR8'!A1" display="'CCR8'!A1" xr:uid="{48CACB62-B0BC-4C2B-AF59-84827304EACC}"/>
    <hyperlink ref="D40" location="'SEC1'!A1" display="'SEC1'!A1" xr:uid="{BFD2DE1A-B9CE-46A6-B099-1C5C8466E5E6}"/>
    <hyperlink ref="E40" location="'SEC1'!A1" display="'SEC1'!A1" xr:uid="{B2193BE7-116E-444F-86A6-B98F7B2A69BD}"/>
    <hyperlink ref="D41" location="'SEC2'!A1" display="'SEC2'!A1" xr:uid="{C48F02C0-CFD3-4EC5-AE14-7B1B51D6819C}"/>
    <hyperlink ref="E41" location="'SEC2'!A1" display="'SEC2'!A1" xr:uid="{29459C33-B39D-4F1C-A02E-15ACD3B2588B}"/>
    <hyperlink ref="D42" location="'SEC3'!A1" display="'SEC3'!A1" xr:uid="{E3E6ABA6-5E87-4D87-B547-CA6A78C281A5}"/>
    <hyperlink ref="E42" location="'SEC3'!A1" display="'SEC3'!A1" xr:uid="{D4E1EDA4-B88E-4EFD-BFFB-8470D9DCD478}"/>
    <hyperlink ref="D43" location="'SEC4'!A1" display="'SEC4'!A1" xr:uid="{47528621-5446-43DA-8DD8-5558811F07AC}"/>
    <hyperlink ref="E43" location="'SEC4'!A1" display="'SEC4'!A1" xr:uid="{4C0C9B45-09A3-4DE9-8334-E74C82AB6FD6}"/>
    <hyperlink ref="D27" location="'CR6 (Non-Retail)'!A1" display="IRB – Non-Retail credit risk exposures by portfolio and probability of default (PD) range" xr:uid="{56936E6B-7676-4363-89DE-526A2DD081D1}"/>
    <hyperlink ref="E27" location="'CR6 (Non-Retail)'!A1" display="IRB – Non-Retail credit risk exposures by portfolio and probability of default (PD) range" xr:uid="{B99DA1F8-BF24-4E79-81A6-E7CE62350992}"/>
    <hyperlink ref="D26" location="'CR6 (Retail)'!A1" display="'CR6 (Retail)'!A1" xr:uid="{E228B18B-FDCE-4E71-A214-FC2B6E86F2E0}"/>
    <hyperlink ref="E26" location="'CR6 (Retail)'!A1" display="'CR6 (Retail)'!A1" xr:uid="{B5D6D1F7-E319-405A-AE25-5AFA80045C09}"/>
    <hyperlink ref="D22" location="'CR2'!A1" display="'CR2'!A1" xr:uid="{95FC91B6-27A0-4538-AA50-1DEEFC93CB26}"/>
    <hyperlink ref="E22" location="'CR2'!A1" display="'CR2'!A1" xr:uid="{B4741E7C-674F-4687-B36B-BB61187D00FA}"/>
    <hyperlink ref="D21" location="'CR1'!A1" display="'CR1'!A1" xr:uid="{550F4B4D-2F63-45E9-83CC-D089C444304B}"/>
    <hyperlink ref="E21" location="'CR1'!A1" display="'CR1'!A1" xr:uid="{78401F6C-928E-4C31-A9BF-3C859977C8A8}"/>
    <hyperlink ref="D6" location="Overview!A1" display="Overview" xr:uid="{2ACEA757-06FE-4752-9D07-9C8B9AEEE0A5}"/>
    <hyperlink ref="E6" location="Overview!A1" display="Overview" xr:uid="{CBCDC130-EC11-49E8-80B9-1E9F3D8D8A4D}"/>
    <hyperlink ref="D12" location="'OV1'!A1" display="Overview of RWA" xr:uid="{01E03C43-5F8D-4593-9355-3D2DD99587F3}"/>
    <hyperlink ref="E12" location="'OV1'!A1" display="Overview of RWA" xr:uid="{39DF129B-F081-4E17-A7AD-374C9349B90D}"/>
    <hyperlink ref="D11" location="Qualitative!A1" display="Summary of Qualitative Requirements - Pillar III (Cross Referenced)" xr:uid="{E3D480F9-CD08-49CD-A698-F2C0095ADBC2}"/>
    <hyperlink ref="E11" location="Qualitative!A1" display="Summary of Qualitative Requirements - Pillar III (Cross Referenced)" xr:uid="{18A9D49C-1AD1-4209-9ED8-9BB6EB01A3AC}"/>
    <hyperlink ref="D7" location="Highlights!A1" display="Regulatory Capital - Highlights" xr:uid="{C89391D6-439E-4081-8DB7-6194EDE3CC1A}"/>
    <hyperlink ref="E7" location="Highlights!A1" display="Regulatory Capital - Highlights" xr:uid="{3F341297-5A7E-49DA-AB68-CE14282F1979}"/>
    <hyperlink ref="D46" location="Capital_Flow!Print_Area" display="Flow Statement for Regulatory Capital  (old Page 7)" xr:uid="{20C3CFE9-A44C-4805-B963-1B5C40401E98}"/>
    <hyperlink ref="E46" location="Capital_Flow!Print_Area" display="Flow Statement for Regulatory Capital  (old Page 7)" xr:uid="{C653D6AF-269F-4004-BAE5-E04B5AF34EC6}"/>
    <hyperlink ref="D47" location="RWA_Summary!Print_Area" display="Risk-weighted Assets and Capital Ratios (old Page 8)" xr:uid="{FF779812-E8CA-40A2-AE23-F5C6D92BDBFD}"/>
    <hyperlink ref="E47" location="RWA_Summary!Print_Area" display="Risk-weighted Assets and Capital Ratios (old Page 8)" xr:uid="{ECD2CCC1-BF8C-41AD-8BB9-16DBF0BC1A4D}"/>
    <hyperlink ref="D49" location="RWA_by_Business!Print_Area" display="Risk-weighted Assets Arising from the Activities of the Bank's Businesses (old Page 10)" xr:uid="{41B8FB6A-3888-43AE-8D83-6D34D4751D29}"/>
    <hyperlink ref="E49" location="RWA_by_Business!Print_Area" display="Risk-weighted Assets Arising from the Activities of the Bank's Businesses (old Page 10)" xr:uid="{7B22ADE3-570C-44F6-AADF-0EB522380323}"/>
    <hyperlink ref="D8" location="EAD_RWA!Print_Area" display="Exposure at Default and Risk-weighted Assets for Credit Risk Portfolios (old Page 11)" xr:uid="{162CC90E-2689-4084-9034-9C1AD23C5B25}"/>
    <hyperlink ref="E8" location="EAD_RWA!Print_Area" display="Exposure at Default and Risk-weighted Assets for Credit Risk Portfolios (old Page 11)" xr:uid="{717F95BC-9CD5-4846-9B11-5A73CC56E530}"/>
    <hyperlink ref="D50" location="Geography!Print_Area" display="Credit Risk Exposures by Geography (old Page 13)" xr:uid="{D175DE16-E118-44F5-B9FC-695A3318E862}"/>
    <hyperlink ref="E50" location="Geography!Print_Area" display="Credit Risk Exposures by Geography (old Page 13)" xr:uid="{22E6F440-B787-499D-87CC-FBDB74F4B487}"/>
    <hyperlink ref="D51" location="Maturity!Print_Area" display="AIRB Credit Risk Exposures by Maturity (old Page 14)" xr:uid="{28D0A3C0-EB31-40A5-B498-176EA17C3A28}"/>
    <hyperlink ref="E51" location="Maturity!Print_Area" display="AIRB Credit Risk Exposures by Maturity (old Page 14)" xr:uid="{5BD42B6D-1474-4301-A9B2-04CB85BAAE28}"/>
    <hyperlink ref="D52" location="AIRB_losses!Print_Area" display="AIRB Credit Losses (old Page 20)" xr:uid="{4D5BB64D-8615-46CD-BD84-0C7C223848F2}"/>
    <hyperlink ref="E52" location="AIRB_losses!Print_Area" display="AIRB Credit Losses (old Page 20)" xr:uid="{AE587060-540F-4A6D-8BA8-7AE34E67F34E}"/>
    <hyperlink ref="D53" location="Backtest!Print_Area" display="Estimated and Actual Loss Parameters - Non-retail and Retail AIRB Portfolios (old Page 21)" xr:uid="{1D097AAA-64FB-465F-92E1-415F3C9C641C}"/>
    <hyperlink ref="E53" location="Backtest!Print_Area" display="Estimated and Actual Loss Parameters - Non-retail and Retail AIRB Portfolios (old Page 21)" xr:uid="{DD846CBE-A63B-4C20-955B-5E1152FF9D99}"/>
    <hyperlink ref="D54" location="Derivatives!Print_Area" display="Derivatives - Counterparty Credit Risk  (old Page 23)" xr:uid="{634ED06A-CEB6-4E32-9FC2-7E79AAD72C37}"/>
    <hyperlink ref="E54" location="Derivatives!Print_Area" display="Derivatives - Counterparty Credit Risk  (old Page 23)" xr:uid="{5B430298-887C-4E61-8ECF-9ECBFCF3AE3D}"/>
    <hyperlink ref="D55" location="Mkt_Risk!Print_Area" display="Total Market Risk-weighted Assets (old Page 26)" xr:uid="{5095DBB1-54C6-44B1-A15D-921D68701FE1}"/>
    <hyperlink ref="E55" location="Mkt_Risk!Print_Area" display="Total Market Risk-weighted Assets (old Page 26)" xr:uid="{2BBFBF51-9A60-4C6C-A29E-AEF95CB1BF00}"/>
    <hyperlink ref="D56" location="Glossary!Print_Area" display="Glossary (old Page 30)" xr:uid="{F50BF7E5-43E0-4DE2-B791-9344562374BF}"/>
    <hyperlink ref="E56" location="Glossary!Print_Area" display="Glossary (old Page 30)" xr:uid="{45FB0489-2E52-45C7-A93F-A715291BED09}"/>
    <hyperlink ref="D48" location="RWA_Flow!A1" display="Movement of Risk-weighted Assets by Risk Type (All-in Basis) (old Page 8)" xr:uid="{F606D1B7-9F2C-4EA7-AAFE-8C574FBAA727}"/>
    <hyperlink ref="E48" location="RWA_Flow!A1" display="Movement of Risk-weighted Assets by Risk Type (All-in Basis) (old Page 8)" xr:uid="{D5E524E8-C6A8-4B35-8FD9-7A340A386112}"/>
    <hyperlink ref="D28" location="'CR7'!Print_Area" display="IRB – effect on RWA of credit derivatives used as CRM techniques" xr:uid="{E683DE40-DA5B-4E73-8C1C-576CBD784FA2}"/>
    <hyperlink ref="E28" location="'CR7'!Print_Area" display="IRB – effect on RWA of credit derivatives used as CRM techniques" xr:uid="{E0C9DA88-F2CC-41A2-8553-C16E3ADD9599}"/>
    <hyperlink ref="D29" location="'CR8'!Print_Area" display="RWA flow statements of credit risk exposures under IRB" xr:uid="{22FF482F-F081-40B3-B30A-7515B42ED346}"/>
    <hyperlink ref="E29" location="'CR8'!Print_Area" display="RWA flow statements of credit risk exposures under IRB" xr:uid="{9D8D62DD-709E-44EA-9B0C-56CC8FAA4F0B}"/>
    <hyperlink ref="D10" location="'KM2'!A1" display="Key metrics – TLAC requirements (at resolution group level)" xr:uid="{142F2BB6-4B9D-43EE-B5AF-D665B6EA6CDB}"/>
    <hyperlink ref="E10" location="'KM2'!A1" display="Key metrics – TLAC requirements (at resolution group level)" xr:uid="{523EA0FE-997D-462A-9153-7D7DFEC88B7D}"/>
    <hyperlink ref="D15" location="'CC1'!A1" display="Composition of regulatory capital" xr:uid="{91B94634-3929-40CF-9BD9-487289D36460}"/>
    <hyperlink ref="E15" location="'CC1'!A1" display="Composition of regulatory capital" xr:uid="{4E9090B0-8067-4B7F-A81B-03782764715E}"/>
    <hyperlink ref="D16" location="'CC2'!A1" display="Reconciliation of regulatory capital to balance sheet" xr:uid="{4CEDAC58-865E-411D-9A01-0F6631A55155}"/>
    <hyperlink ref="E16" location="'CC2'!A1" display="Reconciliation of regulatory capital to balance sheet" xr:uid="{5EAD874C-507D-4E6C-BA14-CA6FED61812F}"/>
    <hyperlink ref="D17" location="TLAC1!A1" display="TLAC composition for G-SIBs (at resolution group level)" xr:uid="{9D8904B4-9AA7-4FBA-AA27-A6AD445FE39F}"/>
    <hyperlink ref="E17" location="TLAC1!A1" display="TLAC composition for G-SIBs (at resolution group level)" xr:uid="{143DDFE8-9247-4E2B-AD7E-645C7638A49E}"/>
    <hyperlink ref="D18" location="TLAC3!A1" display="Resolution entity – creditor ranking at legal entity level" xr:uid="{7910A8A0-D0DD-430A-95F2-3DF2D69B70C8}"/>
    <hyperlink ref="E18" location="TLAC3!A1" display="Resolution entity – creditor ranking at legal entity level" xr:uid="{2E1879B5-F2AB-4806-ACA9-A34F5ECE395F}"/>
    <hyperlink ref="B13" location="'LI1'!A1" display="'LI1'!A1" xr:uid="{EEAD8F4E-B660-49E5-A6F4-119834AD731B}"/>
    <hyperlink ref="B14" location="'LI2'!A1" display="'LI2'!A1" xr:uid="{13DE3152-D22C-4FEC-9586-8C528C2528D4}"/>
    <hyperlink ref="B19" location="'LR1'!A1" display="LR1 – Summary comparison of accounting assets vs leverage ratio exposure measure" xr:uid="{71BD0CE8-DF80-4FBD-88B0-17BDCEBF651E}"/>
    <hyperlink ref="B20" location="'LR2'!A1" display="LR2 – Leverage ratio common disclosure template" xr:uid="{1C727747-B62D-412C-AC2B-4A9E3FC867F1}"/>
    <hyperlink ref="B24" location="'CR4'!A1" display="See January 2015 Revised Pillar 3 disclosure requirements CR4 – Standardised approach – credit risk exposure and credit risk mitigation (CRM) effects" xr:uid="{F959B64F-13CB-4700-A15B-63DD4511DDE6}"/>
    <hyperlink ref="B25" location="'CR5'!A1" display="'CR5'!A1" xr:uid="{D072F6DF-54E2-49CC-938B-58E16766A0EF}"/>
    <hyperlink ref="B23" location="'CR3'!A1" display="'CR3'!A1" xr:uid="{32223047-71F5-483B-8958-9D9C10EB3485}"/>
    <hyperlink ref="B30" location="'CR10'!A1" display="'CR10'!A1" xr:uid="{FD54AAF7-98E5-4EEA-A921-5094A7EE6217}"/>
    <hyperlink ref="B32" location="'CCR1'!A1" display="'CCR1'!A1" xr:uid="{DE921C10-E300-40D9-BE32-BE63FF034E05}"/>
    <hyperlink ref="B33" location="'CCR2'!A1" display="'CCR2'!A1" xr:uid="{96812534-EC31-4409-9031-3C55E5BA0A80}"/>
    <hyperlink ref="B34" location="'CCR3'!A1" display="'CCR3'!A1" xr:uid="{A998985A-B87A-42C4-A973-B2204BC483DE}"/>
    <hyperlink ref="B35" location="'CCR4'!A1" display="'CCR4'!A1" xr:uid="{2DB3BF45-070D-476C-B31A-D8910F9EFF4F}"/>
    <hyperlink ref="B36" location="'CCR5'!A1" display="'CCR5'!A1" xr:uid="{B4E15FE9-B667-4303-BCE1-9FC58DCD743E}"/>
    <hyperlink ref="B37" location="'CCR6'!A1" display="'CCR6'!A1" xr:uid="{8D85A839-9BB8-44FA-A79E-B9FA3D224A53}"/>
    <hyperlink ref="B38" location="'CCR7'!A1" display="'CCR7'!A1" xr:uid="{E55ED9A0-B0E0-4F3D-86F9-8B09675704E0}"/>
    <hyperlink ref="B39" location="'CCR8'!A1" display="'CCR8'!A1" xr:uid="{885F4FCA-9AF3-486E-8A73-5CE8E84F6B9B}"/>
    <hyperlink ref="B40" location="'SEC1'!A1" display="'SEC1'!A1" xr:uid="{7C24B9F4-1434-491B-9844-35057F59C09A}"/>
    <hyperlink ref="B41" location="'SEC2'!A1" display="'SEC2'!A1" xr:uid="{549F3F2C-52A1-4ACC-AE22-A72BC1627394}"/>
    <hyperlink ref="B42" location="'SEC3'!A1" display="'SEC3'!A1" xr:uid="{03274326-505E-4289-996B-2F8C3B5BE8CD}"/>
    <hyperlink ref="B43" location="'SEC4'!A1" display="'SEC4'!A1" xr:uid="{9385840F-C4C0-46EC-9081-6F8F892DE4CF}"/>
    <hyperlink ref="B27" location="'CR6 (Non-Retail)'!A1" display="IRB – Non-Retail credit risk exposures by portfolio and probability of default (PD) range" xr:uid="{FFEFF6DA-0D8B-4EC4-909C-A2CCFE735054}"/>
    <hyperlink ref="B26" location="'CR6 (Retail)'!A1" display="'CR6 (Retail)'!A1" xr:uid="{457B6DEE-D79E-4E41-9CD7-4F7B9A773E9D}"/>
    <hyperlink ref="B22" location="'CR2'!A1" display="'CR2'!A1" xr:uid="{6AC068A7-B8F2-4FE9-824C-E1CF4ADE893F}"/>
    <hyperlink ref="B21" location="'CR1'!A1" display="'CR1'!A1" xr:uid="{5B7F1961-7B81-427F-8F2C-D11FBB759424}"/>
    <hyperlink ref="B6" location="Overview!A1" display="Overview" xr:uid="{926CCE77-4DB5-491A-AA8B-03AFE0BACCAA}"/>
    <hyperlink ref="B12" location="'OV1'!A1" display="Overview of RWA" xr:uid="{27A5585A-825E-4C19-870A-E1BC990EDBF8}"/>
    <hyperlink ref="B11" location="Qualitative!A1" display="Summary of Qualitative Requirements - Pillar III (Cross Referenced)" xr:uid="{EA389CD2-2EFF-47C3-9FE2-3315EF7B3A8A}"/>
    <hyperlink ref="B7" location="Highlights!A1" display="Regulatory Capital - Highlights" xr:uid="{D716183B-19A7-4698-8055-DE8D41D4AB39}"/>
    <hyperlink ref="B46" location="Capital_Flow!Print_Area" display="Flow Statement for Regulatory Capital  (old Page 7)" xr:uid="{B38A16DC-BB06-4D14-8E53-F684C3A34335}"/>
    <hyperlink ref="B47" location="RWA_Summary!Print_Area" display="Risk-weighted Assets and Capital Ratios (old Page 8)" xr:uid="{F8919C08-1F77-4F44-A129-14AFD7ED7ECE}"/>
    <hyperlink ref="B49" location="RWA_by_Business!Print_Area" display="Risk-weighted Assets Arising from the Activities of the Bank's Businesses (old Page 10)" xr:uid="{58B9FB7D-0E28-4D9E-926F-3C4D418FDC11}"/>
    <hyperlink ref="B8" location="EAD_RWA!Print_Area" display="Exposure at Default and Risk-weighted Assets for Credit Risk Portfolios (old Page 11)" xr:uid="{FD8468BB-8C49-476C-A978-58AC85C2AA64}"/>
    <hyperlink ref="B50" location="Geography!Print_Area" display="Credit Risk Exposures by Geography (old Page 13)" xr:uid="{D4AA5034-B42D-4CFF-8410-B1BDC2D70753}"/>
    <hyperlink ref="B51" location="Maturity!Print_Area" display="AIRB Credit Risk Exposures by Maturity (old Page 14)" xr:uid="{57F54B4D-5C94-4160-A0E0-9377B8934935}"/>
    <hyperlink ref="B52" location="AIRB_losses!Print_Area" display="AIRB Credit Losses (old Page 20)" xr:uid="{7901E8FF-ED40-4586-A73B-425160B1C7E5}"/>
    <hyperlink ref="B53" location="Backtest!Print_Area" display="Estimated and Actual Loss Parameters - Non-retail and Retail AIRB Portfolios (old Page 21)" xr:uid="{BD9F8481-FB8D-4050-8828-9E4BE8F15204}"/>
    <hyperlink ref="B54" location="Derivatives!Print_Area" display="Derivatives - Counterparty Credit Risk  (old Page 23)" xr:uid="{D2149900-81FA-43A6-A212-ABC0D5D5B40B}"/>
    <hyperlink ref="B55" location="Mkt_Risk!Print_Area" display="Total Market Risk-weighted Assets (old Page 26)" xr:uid="{467D5BAE-DC18-45EB-92B2-DC91D790B4C8}"/>
    <hyperlink ref="B56" location="Glossary!Print_Area" display="Glossary (old Page 30)" xr:uid="{7B194F72-C5BA-4CB8-AEA2-0AE920579C49}"/>
    <hyperlink ref="B48" location="RWA_Flow!A1" display="Movement of Risk-weighted Assets by Risk Type (All-in Basis) (old Page 8)" xr:uid="{026112CF-62C8-4C60-B0BE-BCD5D5C25BB4}"/>
    <hyperlink ref="B28" location="'CR7'!Print_Area" display="IRB – effect on RWA of credit derivatives used as CRM techniques" xr:uid="{1E558EA1-34D8-4F36-B438-A8DBCE9DDEDD}"/>
    <hyperlink ref="B29" location="'CR8'!Print_Area" display="RWA flow statements of credit risk exposures under IRB" xr:uid="{065B5102-9945-4AC7-AC8C-32F3E1FE5E5D}"/>
    <hyperlink ref="B10" location="'KM2'!A1" display="Key metrics – TLAC requirements (at resolution group level)" xr:uid="{3B80A020-37AA-4D49-AB65-6ED56C832942}"/>
    <hyperlink ref="B15" location="'CC1'!A1" display="Composition of regulatory capital" xr:uid="{95995780-61F2-4355-A275-2821FE1A6A31}"/>
    <hyperlink ref="B16" location="'CC2'!A1" display="Reconciliation of regulatory capital to balance sheet" xr:uid="{1D489940-FB75-4941-BFDF-BDA91CF499A3}"/>
    <hyperlink ref="B17" location="TLAC1!A1" display="TLAC composition for G-SIBs (at resolution group level)" xr:uid="{4C9320D8-A7A6-4B3F-AB5C-8169ED160A93}"/>
    <hyperlink ref="B18" location="TLAC3!A1" display="Resolution entity – creditor ranking at legal entity level" xr:uid="{C55C30E3-F545-495D-9006-1930047649C2}"/>
  </hyperlinks>
  <pageMargins left="0.70866141732283505" right="0.70866141732283505" top="0.74803149606299202" bottom="0.74803149606299202" header="0.31496062992126" footer="0.31496062992126"/>
  <pageSetup scale="94" fitToHeight="0" orientation="landscape" r:id="rId1"/>
  <headerFooter>
    <oddFooter>&amp;L&amp;G&amp;CSupplementary Regulatory Capital Disclosure&amp;RPage &amp;P of &amp;N</oddFooter>
  </headerFooter>
  <rowBreaks count="1" manualBreakCount="1">
    <brk id="31" max="16383"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B00BD-D58B-4052-A8FA-7D477B8CC629}">
  <sheetPr codeName="Sheet20">
    <tabColor theme="5"/>
  </sheetPr>
  <dimension ref="A1:XFD143"/>
  <sheetViews>
    <sheetView zoomScale="105" zoomScaleNormal="130" workbookViewId="0"/>
  </sheetViews>
  <sheetFormatPr defaultColWidth="0" defaultRowHeight="15" zeroHeight="1"/>
  <cols>
    <col min="1" max="1" width="1.5703125" style="1" customWidth="1"/>
    <col min="2" max="2" width="5.5703125" customWidth="1"/>
    <col min="3" max="3" width="19.42578125" customWidth="1"/>
    <col min="4" max="5" width="12.5703125" customWidth="1"/>
    <col min="6" max="7" width="13.5703125" customWidth="1"/>
    <col min="8" max="9" width="12.5703125" customWidth="1"/>
    <col min="10" max="10" width="1.5703125" customWidth="1"/>
    <col min="11" max="16384" width="8.5703125" hidden="1"/>
  </cols>
  <sheetData>
    <row r="1" spans="1:19" ht="12" customHeight="1">
      <c r="B1" s="141" t="s">
        <v>126</v>
      </c>
      <c r="C1" s="1"/>
      <c r="D1" s="1"/>
      <c r="E1" s="1"/>
      <c r="F1" s="1"/>
      <c r="G1" s="1"/>
      <c r="H1" s="1"/>
      <c r="I1" s="1"/>
      <c r="J1" s="1"/>
      <c r="K1" s="1"/>
      <c r="L1" s="1"/>
      <c r="M1" s="1"/>
      <c r="N1" s="1"/>
      <c r="O1" s="1"/>
      <c r="P1" s="1"/>
      <c r="Q1" s="1"/>
      <c r="R1" s="1"/>
      <c r="S1" s="1"/>
    </row>
    <row r="2" spans="1:19" s="467" customFormat="1" ht="20.100000000000001" customHeight="1">
      <c r="A2" s="49"/>
      <c r="B2" s="711" t="s">
        <v>851</v>
      </c>
      <c r="C2" s="710"/>
      <c r="D2" s="710"/>
      <c r="E2" s="710"/>
      <c r="F2" s="710"/>
      <c r="G2" s="710"/>
      <c r="H2" s="710"/>
      <c r="I2" s="709"/>
      <c r="J2" s="49"/>
    </row>
    <row r="3" spans="1:19" ht="15" customHeight="1">
      <c r="B3" s="2023" t="s">
        <v>162</v>
      </c>
      <c r="C3" s="2024"/>
      <c r="D3" s="919" t="s">
        <v>235</v>
      </c>
      <c r="E3" s="919" t="s">
        <v>422</v>
      </c>
      <c r="F3" s="919" t="s">
        <v>419</v>
      </c>
      <c r="G3" s="919" t="s">
        <v>470</v>
      </c>
      <c r="H3" s="919" t="s">
        <v>469</v>
      </c>
      <c r="I3" s="918" t="s">
        <v>468</v>
      </c>
      <c r="J3" s="1"/>
    </row>
    <row r="4" spans="1:19" s="414" customFormat="1" ht="21" customHeight="1">
      <c r="A4" s="2"/>
      <c r="B4" s="2025"/>
      <c r="C4" s="2026"/>
      <c r="D4" s="2001" t="s">
        <v>850</v>
      </c>
      <c r="E4" s="2001"/>
      <c r="F4" s="2001" t="s">
        <v>849</v>
      </c>
      <c r="G4" s="2001"/>
      <c r="H4" s="2001" t="s">
        <v>848</v>
      </c>
      <c r="I4" s="2027"/>
      <c r="J4" s="2"/>
    </row>
    <row r="5" spans="1:19" s="414" customFormat="1" ht="25.5">
      <c r="A5" s="2"/>
      <c r="B5" s="2032" t="s">
        <v>847</v>
      </c>
      <c r="C5" s="2033"/>
      <c r="D5" s="917" t="s">
        <v>846</v>
      </c>
      <c r="E5" s="917" t="s">
        <v>845</v>
      </c>
      <c r="F5" s="917" t="s">
        <v>846</v>
      </c>
      <c r="G5" s="917" t="s">
        <v>845</v>
      </c>
      <c r="H5" s="916" t="s">
        <v>844</v>
      </c>
      <c r="I5" s="915" t="s">
        <v>843</v>
      </c>
      <c r="J5" s="2"/>
    </row>
    <row r="6" spans="1:19" s="414" customFormat="1" ht="15" customHeight="1">
      <c r="A6" s="2"/>
      <c r="B6" s="2028" t="str">
        <f>CurrQtr</f>
        <v>Q3 2022</v>
      </c>
      <c r="C6" s="2029"/>
      <c r="D6" s="835"/>
      <c r="E6" s="835"/>
      <c r="F6" s="835"/>
      <c r="G6" s="536"/>
      <c r="H6" s="835"/>
      <c r="I6" s="914"/>
      <c r="J6" s="2"/>
    </row>
    <row r="7" spans="1:19" s="414" customFormat="1" ht="12.75">
      <c r="A7" s="2"/>
      <c r="B7" s="913">
        <v>1</v>
      </c>
      <c r="C7" s="619" t="s">
        <v>200</v>
      </c>
      <c r="D7" s="348">
        <v>3161</v>
      </c>
      <c r="E7" s="348">
        <v>475</v>
      </c>
      <c r="F7" s="348">
        <v>3140</v>
      </c>
      <c r="G7" s="348">
        <v>128</v>
      </c>
      <c r="H7" s="348">
        <v>2597</v>
      </c>
      <c r="I7" s="912">
        <v>0.79500000000000004</v>
      </c>
      <c r="J7" s="2"/>
    </row>
    <row r="8" spans="1:19" s="414" customFormat="1" ht="14.85" customHeight="1">
      <c r="A8" s="2"/>
      <c r="B8" s="913">
        <v>2</v>
      </c>
      <c r="C8" s="902" t="s">
        <v>201</v>
      </c>
      <c r="D8" s="348">
        <v>49970</v>
      </c>
      <c r="E8" s="348">
        <v>21624</v>
      </c>
      <c r="F8" s="348">
        <v>47910</v>
      </c>
      <c r="G8" s="348">
        <v>4488</v>
      </c>
      <c r="H8" s="348">
        <v>49342</v>
      </c>
      <c r="I8" s="912">
        <v>0.94169999999999998</v>
      </c>
      <c r="J8" s="2"/>
    </row>
    <row r="9" spans="1:19" s="414" customFormat="1" ht="12.75">
      <c r="A9" s="2"/>
      <c r="B9" s="913">
        <v>3</v>
      </c>
      <c r="C9" s="902" t="s">
        <v>199</v>
      </c>
      <c r="D9" s="348">
        <v>8703</v>
      </c>
      <c r="E9" s="348">
        <v>575</v>
      </c>
      <c r="F9" s="348">
        <v>8703</v>
      </c>
      <c r="G9" s="348">
        <v>0</v>
      </c>
      <c r="H9" s="348">
        <v>566</v>
      </c>
      <c r="I9" s="912">
        <v>6.5000000000000002E-2</v>
      </c>
      <c r="J9" s="2"/>
    </row>
    <row r="10" spans="1:19" s="414" customFormat="1" ht="15.6" customHeight="1">
      <c r="A10" s="2"/>
      <c r="B10" s="913">
        <v>4</v>
      </c>
      <c r="C10" s="902" t="s">
        <v>842</v>
      </c>
      <c r="D10" s="348">
        <v>59760</v>
      </c>
      <c r="E10" s="348">
        <v>1048</v>
      </c>
      <c r="F10" s="348">
        <v>59760</v>
      </c>
      <c r="G10" s="348">
        <v>0</v>
      </c>
      <c r="H10" s="348">
        <v>24119</v>
      </c>
      <c r="I10" s="912">
        <v>0.40360000000000001</v>
      </c>
      <c r="J10" s="2"/>
    </row>
    <row r="11" spans="1:19" s="414" customFormat="1" ht="15.6" customHeight="1">
      <c r="A11" s="2"/>
      <c r="B11" s="913">
        <v>5</v>
      </c>
      <c r="C11" s="902" t="s">
        <v>192</v>
      </c>
      <c r="D11" s="348">
        <v>46268</v>
      </c>
      <c r="E11" s="348">
        <v>34593</v>
      </c>
      <c r="F11" s="348">
        <v>46070</v>
      </c>
      <c r="G11" s="348">
        <v>821</v>
      </c>
      <c r="H11" s="348">
        <v>34509</v>
      </c>
      <c r="I11" s="912">
        <v>0.7359</v>
      </c>
      <c r="J11" s="2"/>
    </row>
    <row r="12" spans="1:19" s="414" customFormat="1" ht="15.6" customHeight="1">
      <c r="A12" s="2"/>
      <c r="B12" s="913">
        <v>6</v>
      </c>
      <c r="C12" s="902" t="s">
        <v>841</v>
      </c>
      <c r="D12" s="348">
        <v>4115</v>
      </c>
      <c r="E12" s="348">
        <v>0</v>
      </c>
      <c r="F12" s="348">
        <v>4114</v>
      </c>
      <c r="G12" s="348">
        <v>0</v>
      </c>
      <c r="H12" s="348">
        <v>4362</v>
      </c>
      <c r="I12" s="912">
        <v>1.06</v>
      </c>
      <c r="J12" s="2"/>
    </row>
    <row r="13" spans="1:19" s="414" customFormat="1" ht="15.6" customHeight="1">
      <c r="A13" s="2"/>
      <c r="B13" s="911">
        <v>7</v>
      </c>
      <c r="C13" s="900" t="s">
        <v>840</v>
      </c>
      <c r="D13" s="667">
        <v>66773</v>
      </c>
      <c r="E13" s="667">
        <v>0</v>
      </c>
      <c r="F13" s="667">
        <v>66773</v>
      </c>
      <c r="G13" s="667">
        <v>0</v>
      </c>
      <c r="H13" s="667">
        <v>15421</v>
      </c>
      <c r="I13" s="910">
        <v>0.23089999999999999</v>
      </c>
      <c r="J13" s="2"/>
    </row>
    <row r="14" spans="1:19" s="414" customFormat="1" ht="15.6" customHeight="1">
      <c r="A14" s="2"/>
      <c r="B14" s="909">
        <v>8</v>
      </c>
      <c r="C14" s="908" t="s">
        <v>206</v>
      </c>
      <c r="D14" s="907">
        <v>238750</v>
      </c>
      <c r="E14" s="907">
        <v>58315</v>
      </c>
      <c r="F14" s="907">
        <v>236470</v>
      </c>
      <c r="G14" s="649">
        <v>5437</v>
      </c>
      <c r="H14" s="907">
        <v>130916</v>
      </c>
      <c r="I14" s="906">
        <v>0.55359999999999998</v>
      </c>
      <c r="J14" s="2"/>
    </row>
    <row r="15" spans="1:19" s="414" customFormat="1" ht="8.4499999999999993" customHeight="1">
      <c r="A15" s="2"/>
      <c r="B15" s="443"/>
      <c r="C15" s="811"/>
      <c r="D15" s="810"/>
      <c r="E15" s="810"/>
      <c r="F15" s="810"/>
      <c r="G15" s="765"/>
      <c r="H15" s="810"/>
      <c r="I15" s="895"/>
      <c r="J15" s="2"/>
    </row>
    <row r="16" spans="1:19" s="414" customFormat="1" ht="15" customHeight="1">
      <c r="A16" s="2"/>
      <c r="B16" s="2030" t="str">
        <f>LastQtr</f>
        <v>Q2 2022</v>
      </c>
      <c r="C16" s="2031"/>
      <c r="D16" s="904"/>
      <c r="E16" s="904"/>
      <c r="F16" s="904"/>
      <c r="G16" s="905"/>
      <c r="H16" s="904"/>
      <c r="I16" s="1779"/>
      <c r="J16" s="2"/>
    </row>
    <row r="17" spans="1:10" s="414" customFormat="1" ht="12.75">
      <c r="A17" s="2"/>
      <c r="B17" s="340">
        <v>1</v>
      </c>
      <c r="C17" s="619" t="s">
        <v>200</v>
      </c>
      <c r="D17" s="348">
        <v>4262</v>
      </c>
      <c r="E17" s="348">
        <v>306</v>
      </c>
      <c r="F17" s="348">
        <v>4240</v>
      </c>
      <c r="G17" s="348">
        <v>42</v>
      </c>
      <c r="H17" s="348">
        <v>3034</v>
      </c>
      <c r="I17" s="901">
        <v>0.70879427905496384</v>
      </c>
      <c r="J17" s="2"/>
    </row>
    <row r="18" spans="1:10" s="414" customFormat="1" ht="14.85" customHeight="1">
      <c r="A18" s="2"/>
      <c r="B18" s="340">
        <v>2</v>
      </c>
      <c r="C18" s="902" t="s">
        <v>201</v>
      </c>
      <c r="D18" s="348">
        <v>56287</v>
      </c>
      <c r="E18" s="348">
        <v>25876</v>
      </c>
      <c r="F18" s="348">
        <v>53988</v>
      </c>
      <c r="G18" s="348">
        <v>5611</v>
      </c>
      <c r="H18" s="348">
        <v>56135</v>
      </c>
      <c r="I18" s="901">
        <v>0.94187672375974563</v>
      </c>
      <c r="J18" s="2"/>
    </row>
    <row r="19" spans="1:10" s="414" customFormat="1" ht="12.75">
      <c r="A19" s="2"/>
      <c r="B19" s="340">
        <v>3</v>
      </c>
      <c r="C19" s="902" t="s">
        <v>199</v>
      </c>
      <c r="D19" s="348">
        <v>8520</v>
      </c>
      <c r="E19" s="348">
        <v>582</v>
      </c>
      <c r="F19" s="348">
        <v>8520</v>
      </c>
      <c r="G19" s="348">
        <v>0</v>
      </c>
      <c r="H19" s="348">
        <v>535</v>
      </c>
      <c r="I19" s="901">
        <v>6.2751166246610743E-2</v>
      </c>
      <c r="J19" s="2"/>
    </row>
    <row r="20" spans="1:10" s="414" customFormat="1" ht="15.6" customHeight="1">
      <c r="A20" s="2"/>
      <c r="B20" s="340">
        <v>4</v>
      </c>
      <c r="C20" s="902" t="s">
        <v>842</v>
      </c>
      <c r="D20" s="348">
        <v>60314</v>
      </c>
      <c r="E20" s="348">
        <v>982</v>
      </c>
      <c r="F20" s="348">
        <v>60314</v>
      </c>
      <c r="G20" s="348">
        <v>0</v>
      </c>
      <c r="H20" s="348">
        <v>24196</v>
      </c>
      <c r="I20" s="901">
        <v>0.40115202323799998</v>
      </c>
      <c r="J20" s="2"/>
    </row>
    <row r="21" spans="1:10" s="414" customFormat="1" ht="15.6" customHeight="1">
      <c r="A21" s="2"/>
      <c r="B21" s="340">
        <v>5</v>
      </c>
      <c r="C21" s="902" t="s">
        <v>192</v>
      </c>
      <c r="D21" s="348">
        <v>39294</v>
      </c>
      <c r="E21" s="348">
        <v>30882</v>
      </c>
      <c r="F21" s="348">
        <v>39107</v>
      </c>
      <c r="G21" s="348">
        <v>0</v>
      </c>
      <c r="H21" s="348">
        <v>28880</v>
      </c>
      <c r="I21" s="901">
        <v>0.73849863219463785</v>
      </c>
      <c r="J21" s="2"/>
    </row>
    <row r="22" spans="1:10" s="414" customFormat="1" ht="15.6" customHeight="1">
      <c r="A22" s="2"/>
      <c r="B22" s="340">
        <v>6</v>
      </c>
      <c r="C22" s="902" t="s">
        <v>841</v>
      </c>
      <c r="D22" s="348">
        <v>4000</v>
      </c>
      <c r="E22" s="348">
        <v>0</v>
      </c>
      <c r="F22" s="348">
        <v>4000</v>
      </c>
      <c r="G22" s="348">
        <v>0</v>
      </c>
      <c r="H22" s="348">
        <v>4240</v>
      </c>
      <c r="I22" s="901">
        <v>1.06</v>
      </c>
      <c r="J22" s="2"/>
    </row>
    <row r="23" spans="1:10" s="414" customFormat="1" ht="15.6" customHeight="1">
      <c r="A23" s="2"/>
      <c r="B23" s="756">
        <v>7</v>
      </c>
      <c r="C23" s="900" t="s">
        <v>840</v>
      </c>
      <c r="D23" s="667">
        <v>62036</v>
      </c>
      <c r="E23" s="667">
        <v>0</v>
      </c>
      <c r="F23" s="667">
        <v>62036</v>
      </c>
      <c r="G23" s="667">
        <v>0</v>
      </c>
      <c r="H23" s="667">
        <v>15429</v>
      </c>
      <c r="I23" s="899">
        <v>0.24871451115813009</v>
      </c>
      <c r="J23" s="2"/>
    </row>
    <row r="24" spans="1:10" s="414" customFormat="1" ht="15.6" customHeight="1">
      <c r="A24" s="2"/>
      <c r="B24" s="769">
        <v>8</v>
      </c>
      <c r="C24" s="898" t="s">
        <v>206</v>
      </c>
      <c r="D24" s="897">
        <v>234713</v>
      </c>
      <c r="E24" s="897">
        <v>58628</v>
      </c>
      <c r="F24" s="897">
        <v>232205</v>
      </c>
      <c r="G24" s="664">
        <v>5653</v>
      </c>
      <c r="H24" s="897">
        <v>132449</v>
      </c>
      <c r="I24" s="896">
        <v>0.55683559010715922</v>
      </c>
      <c r="J24" s="2"/>
    </row>
    <row r="25" spans="1:10" s="414" customFormat="1" ht="8.4499999999999993" customHeight="1">
      <c r="A25" s="2"/>
      <c r="B25" s="443"/>
      <c r="C25" s="811"/>
      <c r="D25" s="810"/>
      <c r="E25" s="810"/>
      <c r="F25" s="810"/>
      <c r="G25" s="765"/>
      <c r="H25" s="810"/>
      <c r="I25" s="895"/>
      <c r="J25" s="2"/>
    </row>
    <row r="26" spans="1:10" s="414" customFormat="1" ht="15" customHeight="1">
      <c r="A26" s="2"/>
      <c r="B26" s="2030" t="str">
        <f>Last2Qtr</f>
        <v>Q1 2022</v>
      </c>
      <c r="C26" s="2031"/>
      <c r="D26" s="904"/>
      <c r="E26" s="904"/>
      <c r="F26" s="904"/>
      <c r="G26" s="905"/>
      <c r="H26" s="904"/>
      <c r="I26" s="903"/>
      <c r="J26" s="2"/>
    </row>
    <row r="27" spans="1:10" s="414" customFormat="1" ht="12.75">
      <c r="A27" s="2"/>
      <c r="B27" s="340">
        <v>1</v>
      </c>
      <c r="C27" s="619" t="s">
        <v>200</v>
      </c>
      <c r="D27" s="348">
        <v>3180</v>
      </c>
      <c r="E27" s="348">
        <v>370</v>
      </c>
      <c r="F27" s="348">
        <v>3157</v>
      </c>
      <c r="G27" s="348">
        <v>12</v>
      </c>
      <c r="H27" s="348">
        <v>2662</v>
      </c>
      <c r="I27" s="901">
        <v>0.8401273154741844</v>
      </c>
      <c r="J27" s="2"/>
    </row>
    <row r="28" spans="1:10" s="414" customFormat="1" ht="14.85" customHeight="1">
      <c r="A28" s="2"/>
      <c r="B28" s="340">
        <v>2</v>
      </c>
      <c r="C28" s="902" t="s">
        <v>201</v>
      </c>
      <c r="D28" s="348">
        <v>56122</v>
      </c>
      <c r="E28" s="348">
        <v>26117</v>
      </c>
      <c r="F28" s="348">
        <v>53681</v>
      </c>
      <c r="G28" s="348">
        <v>5708</v>
      </c>
      <c r="H28" s="348">
        <v>55777</v>
      </c>
      <c r="I28" s="901">
        <v>0.93919138545338854</v>
      </c>
      <c r="J28" s="2"/>
    </row>
    <row r="29" spans="1:10" s="414" customFormat="1" ht="12.75">
      <c r="A29" s="2"/>
      <c r="B29" s="340">
        <v>3</v>
      </c>
      <c r="C29" s="902" t="s">
        <v>199</v>
      </c>
      <c r="D29" s="348">
        <v>8848</v>
      </c>
      <c r="E29" s="348">
        <v>819</v>
      </c>
      <c r="F29" s="348">
        <v>8848</v>
      </c>
      <c r="G29" s="348">
        <v>49</v>
      </c>
      <c r="H29" s="348">
        <v>797</v>
      </c>
      <c r="I29" s="901">
        <v>8.9485945075847478E-2</v>
      </c>
      <c r="J29" s="2"/>
    </row>
    <row r="30" spans="1:10" s="414" customFormat="1" ht="15.6" customHeight="1">
      <c r="A30" s="2"/>
      <c r="B30" s="340">
        <v>4</v>
      </c>
      <c r="C30" s="902" t="s">
        <v>842</v>
      </c>
      <c r="D30" s="348">
        <v>58769</v>
      </c>
      <c r="E30" s="348">
        <v>883</v>
      </c>
      <c r="F30" s="348">
        <v>58769</v>
      </c>
      <c r="G30" s="348">
        <v>0</v>
      </c>
      <c r="H30" s="348">
        <v>23440</v>
      </c>
      <c r="I30" s="901">
        <v>0.39884442623404476</v>
      </c>
      <c r="J30" s="2"/>
    </row>
    <row r="31" spans="1:10" s="414" customFormat="1" ht="15.6" customHeight="1">
      <c r="A31" s="2"/>
      <c r="B31" s="340">
        <v>5</v>
      </c>
      <c r="C31" s="902" t="s">
        <v>192</v>
      </c>
      <c r="D31" s="348">
        <v>38168</v>
      </c>
      <c r="E31" s="348">
        <v>31047</v>
      </c>
      <c r="F31" s="348">
        <v>37985</v>
      </c>
      <c r="G31" s="348">
        <v>0</v>
      </c>
      <c r="H31" s="348">
        <v>28013</v>
      </c>
      <c r="I31" s="901">
        <v>0.73746758334869245</v>
      </c>
      <c r="J31" s="2"/>
    </row>
    <row r="32" spans="1:10" s="414" customFormat="1" ht="15.6" customHeight="1">
      <c r="A32" s="2"/>
      <c r="B32" s="340">
        <v>6</v>
      </c>
      <c r="C32" s="902" t="s">
        <v>841</v>
      </c>
      <c r="D32" s="348">
        <v>3547</v>
      </c>
      <c r="E32" s="348">
        <v>0</v>
      </c>
      <c r="F32" s="348">
        <v>3547</v>
      </c>
      <c r="G32" s="348">
        <v>0</v>
      </c>
      <c r="H32" s="348">
        <v>3759</v>
      </c>
      <c r="I32" s="901">
        <v>1.06</v>
      </c>
      <c r="J32" s="2"/>
    </row>
    <row r="33" spans="1:17 16384:16384" s="414" customFormat="1" ht="15.6" customHeight="1">
      <c r="A33" s="2"/>
      <c r="B33" s="756">
        <v>7</v>
      </c>
      <c r="C33" s="900" t="s">
        <v>840</v>
      </c>
      <c r="D33" s="667">
        <v>61833</v>
      </c>
      <c r="E33" s="667">
        <v>0</v>
      </c>
      <c r="F33" s="667">
        <v>61833</v>
      </c>
      <c r="G33" s="667">
        <v>0</v>
      </c>
      <c r="H33" s="667">
        <v>15281</v>
      </c>
      <c r="I33" s="899">
        <v>0.24713124405445711</v>
      </c>
      <c r="J33" s="2"/>
    </row>
    <row r="34" spans="1:17 16384:16384" s="414" customFormat="1" ht="15.6" customHeight="1">
      <c r="A34" s="2"/>
      <c r="B34" s="769">
        <v>8</v>
      </c>
      <c r="C34" s="898" t="s">
        <v>206</v>
      </c>
      <c r="D34" s="897">
        <v>230467</v>
      </c>
      <c r="E34" s="897">
        <v>59236</v>
      </c>
      <c r="F34" s="897">
        <v>227820</v>
      </c>
      <c r="G34" s="664">
        <v>5769</v>
      </c>
      <c r="H34" s="897">
        <v>129729</v>
      </c>
      <c r="I34" s="896">
        <v>0.55537336915028468</v>
      </c>
      <c r="J34" s="2"/>
    </row>
    <row r="35" spans="1:17 16384:16384" s="414" customFormat="1" ht="8.4499999999999993" customHeight="1">
      <c r="A35" s="2"/>
      <c r="B35" s="443"/>
      <c r="C35" s="811"/>
      <c r="D35" s="810"/>
      <c r="E35" s="810"/>
      <c r="F35" s="810"/>
      <c r="G35" s="765"/>
      <c r="H35" s="810"/>
      <c r="I35" s="895"/>
      <c r="J35" s="2"/>
    </row>
    <row r="36" spans="1:17 16384:16384" s="414" customFormat="1" ht="15" customHeight="1">
      <c r="A36" s="2"/>
      <c r="B36" s="2030" t="str">
        <f>Last3Qtr</f>
        <v>Q4 2021</v>
      </c>
      <c r="C36" s="2031"/>
      <c r="D36" s="904"/>
      <c r="E36" s="904"/>
      <c r="F36" s="904"/>
      <c r="G36" s="905"/>
      <c r="H36" s="904"/>
      <c r="I36" s="903"/>
      <c r="J36" s="2"/>
    </row>
    <row r="37" spans="1:17 16384:16384" s="414" customFormat="1" ht="12.75">
      <c r="A37" s="2"/>
      <c r="B37" s="340">
        <v>1</v>
      </c>
      <c r="C37" s="619" t="s">
        <v>200</v>
      </c>
      <c r="D37" s="348">
        <v>3072</v>
      </c>
      <c r="E37" s="348">
        <v>257</v>
      </c>
      <c r="F37" s="348">
        <v>3048</v>
      </c>
      <c r="G37" s="348">
        <v>15</v>
      </c>
      <c r="H37" s="348">
        <v>2481</v>
      </c>
      <c r="I37" s="901">
        <v>0.81000033866370802</v>
      </c>
      <c r="J37" s="2"/>
    </row>
    <row r="38" spans="1:17 16384:16384" s="414" customFormat="1" ht="14.85" customHeight="1">
      <c r="A38" s="2"/>
      <c r="B38" s="340">
        <v>2</v>
      </c>
      <c r="C38" s="902" t="s">
        <v>201</v>
      </c>
      <c r="D38" s="348">
        <v>54860</v>
      </c>
      <c r="E38" s="348">
        <v>24549</v>
      </c>
      <c r="F38" s="348">
        <v>52545</v>
      </c>
      <c r="G38" s="348">
        <v>5466</v>
      </c>
      <c r="H38" s="348">
        <v>54093</v>
      </c>
      <c r="I38" s="901">
        <v>0.93246009505204908</v>
      </c>
      <c r="J38" s="2"/>
    </row>
    <row r="39" spans="1:17 16384:16384" s="414" customFormat="1" ht="12.75">
      <c r="A39" s="2"/>
      <c r="B39" s="340">
        <v>3</v>
      </c>
      <c r="C39" s="902" t="s">
        <v>199</v>
      </c>
      <c r="D39" s="348">
        <v>8641</v>
      </c>
      <c r="E39" s="348">
        <v>557</v>
      </c>
      <c r="F39" s="348">
        <v>8641</v>
      </c>
      <c r="G39" s="348">
        <v>0</v>
      </c>
      <c r="H39" s="348">
        <v>737</v>
      </c>
      <c r="I39" s="901">
        <v>8.529944710274992E-2</v>
      </c>
      <c r="J39" s="2"/>
    </row>
    <row r="40" spans="1:17 16384:16384" s="414" customFormat="1" ht="15.6" customHeight="1">
      <c r="A40" s="2"/>
      <c r="B40" s="340">
        <v>4</v>
      </c>
      <c r="C40" s="902" t="s">
        <v>842</v>
      </c>
      <c r="D40" s="348">
        <v>54617</v>
      </c>
      <c r="E40" s="348">
        <v>822</v>
      </c>
      <c r="F40" s="348">
        <v>54617</v>
      </c>
      <c r="G40" s="348">
        <v>0</v>
      </c>
      <c r="H40" s="348">
        <v>21458</v>
      </c>
      <c r="I40" s="901">
        <v>0.39289305290608417</v>
      </c>
      <c r="J40" s="2"/>
    </row>
    <row r="41" spans="1:17 16384:16384" s="414" customFormat="1" ht="15.6" customHeight="1">
      <c r="A41" s="2"/>
      <c r="B41" s="340">
        <v>5</v>
      </c>
      <c r="C41" s="902" t="s">
        <v>192</v>
      </c>
      <c r="D41" s="348">
        <v>36617</v>
      </c>
      <c r="E41" s="348">
        <v>29640</v>
      </c>
      <c r="F41" s="348">
        <v>36445</v>
      </c>
      <c r="G41" s="348">
        <v>0</v>
      </c>
      <c r="H41" s="348">
        <v>26869</v>
      </c>
      <c r="I41" s="901">
        <v>0.7372399168303867</v>
      </c>
      <c r="J41" s="2"/>
    </row>
    <row r="42" spans="1:17 16384:16384" s="414" customFormat="1" ht="15.6" customHeight="1">
      <c r="A42" s="2"/>
      <c r="B42" s="340">
        <v>6</v>
      </c>
      <c r="C42" s="902" t="s">
        <v>841</v>
      </c>
      <c r="D42" s="348">
        <v>3249</v>
      </c>
      <c r="E42" s="348">
        <v>0</v>
      </c>
      <c r="F42" s="348">
        <v>3249</v>
      </c>
      <c r="G42" s="348">
        <v>0</v>
      </c>
      <c r="H42" s="348">
        <v>3444</v>
      </c>
      <c r="I42" s="901">
        <v>1.06</v>
      </c>
      <c r="J42" s="2"/>
    </row>
    <row r="43" spans="1:17 16384:16384" s="414" customFormat="1" ht="15.6" customHeight="1">
      <c r="A43" s="2"/>
      <c r="B43" s="756">
        <v>7</v>
      </c>
      <c r="C43" s="900" t="s">
        <v>840</v>
      </c>
      <c r="D43" s="667">
        <v>48834</v>
      </c>
      <c r="E43" s="667">
        <v>0</v>
      </c>
      <c r="F43" s="667">
        <v>48834</v>
      </c>
      <c r="G43" s="667">
        <v>0</v>
      </c>
      <c r="H43" s="667">
        <v>14646</v>
      </c>
      <c r="I43" s="899">
        <v>0.29991352672394656</v>
      </c>
      <c r="J43" s="2"/>
    </row>
    <row r="44" spans="1:17 16384:16384" s="414" customFormat="1" ht="15.6" customHeight="1">
      <c r="A44" s="2"/>
      <c r="B44" s="769">
        <v>8</v>
      </c>
      <c r="C44" s="898" t="s">
        <v>206</v>
      </c>
      <c r="D44" s="897">
        <v>209890</v>
      </c>
      <c r="E44" s="897">
        <v>55825</v>
      </c>
      <c r="F44" s="897">
        <v>207379</v>
      </c>
      <c r="G44" s="664">
        <v>5481</v>
      </c>
      <c r="H44" s="897">
        <v>123728</v>
      </c>
      <c r="I44" s="896">
        <v>0.58126546753306341</v>
      </c>
      <c r="J44" s="2"/>
    </row>
    <row r="45" spans="1:17 16384:16384" s="414" customFormat="1" ht="12.75">
      <c r="A45" s="2"/>
      <c r="B45" s="2022" t="s">
        <v>839</v>
      </c>
      <c r="C45" s="2022"/>
      <c r="D45" s="2022"/>
      <c r="E45" s="2022"/>
      <c r="F45" s="2022"/>
      <c r="G45" s="2022"/>
      <c r="H45" s="2022"/>
      <c r="I45" s="2022"/>
      <c r="J45" s="2"/>
    </row>
    <row r="46" spans="1:17 16384:16384" s="414" customFormat="1" ht="12.75">
      <c r="A46" s="2"/>
      <c r="B46" s="440" t="s">
        <v>838</v>
      </c>
      <c r="C46" s="811"/>
      <c r="D46" s="810"/>
      <c r="E46" s="810"/>
      <c r="F46" s="810"/>
      <c r="G46" s="765"/>
      <c r="H46" s="810"/>
      <c r="I46" s="895"/>
      <c r="J46" s="2"/>
    </row>
    <row r="47" spans="1:17 16384:16384" s="414" customFormat="1" ht="14.1" customHeight="1">
      <c r="A47" s="2"/>
      <c r="B47" s="1882" t="s">
        <v>837</v>
      </c>
      <c r="C47" s="1882"/>
      <c r="D47" s="1882"/>
      <c r="E47" s="1882"/>
      <c r="F47" s="1882"/>
      <c r="G47" s="1882"/>
      <c r="H47" s="1882"/>
      <c r="I47" s="1882"/>
      <c r="J47" s="1882"/>
      <c r="K47" s="1882"/>
      <c r="L47" s="1882"/>
      <c r="M47" s="1882"/>
      <c r="N47" s="1882"/>
      <c r="O47" s="1882"/>
      <c r="P47" s="1882"/>
      <c r="Q47" s="1882"/>
      <c r="XFD47" s="894"/>
    </row>
    <row r="48" spans="1:17 16384:16384" s="414" customFormat="1" ht="12.75" hidden="1">
      <c r="A48" s="2"/>
      <c r="B48" s="893"/>
    </row>
    <row r="49" spans="1:2" s="414" customFormat="1" ht="12.75" hidden="1">
      <c r="A49" s="2"/>
      <c r="B49" s="893"/>
    </row>
    <row r="50" spans="1:2" s="414" customFormat="1" ht="12.75" hidden="1">
      <c r="A50" s="2"/>
      <c r="B50" s="893"/>
    </row>
    <row r="51" spans="1:2" s="414" customFormat="1" ht="12.75" hidden="1">
      <c r="A51" s="2"/>
    </row>
    <row r="52" spans="1:2" s="414" customFormat="1" ht="12.75" hidden="1">
      <c r="A52" s="2"/>
    </row>
    <row r="53" spans="1:2" s="414" customFormat="1" ht="12.75" hidden="1">
      <c r="A53" s="2"/>
    </row>
    <row r="54" spans="1:2" s="414" customFormat="1" ht="12.75" hidden="1">
      <c r="A54" s="2"/>
    </row>
    <row r="55" spans="1:2" s="414" customFormat="1" ht="12.75" hidden="1">
      <c r="A55" s="2"/>
    </row>
    <row r="56" spans="1:2" s="414" customFormat="1" ht="12.75" hidden="1">
      <c r="A56" s="2"/>
    </row>
    <row r="57" spans="1:2" s="414" customFormat="1" ht="12.75" hidden="1">
      <c r="A57" s="2"/>
    </row>
    <row r="58" spans="1:2" s="414" customFormat="1" ht="12.75" hidden="1">
      <c r="A58" s="2"/>
    </row>
    <row r="59" spans="1:2" s="414" customFormat="1" ht="12.75" hidden="1">
      <c r="A59" s="2"/>
    </row>
    <row r="60" spans="1:2" s="414" customFormat="1" ht="12.75" hidden="1">
      <c r="A60" s="2"/>
    </row>
    <row r="61" spans="1:2" s="414" customFormat="1" ht="12.75" hidden="1">
      <c r="A61" s="2"/>
    </row>
    <row r="62" spans="1:2" s="414" customFormat="1" ht="12.75" hidden="1">
      <c r="A62" s="2"/>
    </row>
    <row r="63" spans="1:2" s="414" customFormat="1" ht="12.75" hidden="1">
      <c r="A63" s="2"/>
    </row>
    <row r="64" spans="1:2" s="414" customFormat="1" ht="12.75" hidden="1">
      <c r="A64" s="2"/>
    </row>
    <row r="65" spans="1:1" s="414" customFormat="1" ht="12.75" hidden="1">
      <c r="A65" s="2"/>
    </row>
    <row r="66" spans="1:1" s="414" customFormat="1" ht="12.75" hidden="1">
      <c r="A66" s="2"/>
    </row>
    <row r="67" spans="1:1" s="414" customFormat="1" ht="12.75" hidden="1">
      <c r="A67" s="2"/>
    </row>
    <row r="68" spans="1:1" s="414" customFormat="1" ht="12.75" hidden="1">
      <c r="A68" s="2"/>
    </row>
    <row r="69" spans="1:1" s="414" customFormat="1" ht="12.75" hidden="1">
      <c r="A69" s="2"/>
    </row>
    <row r="70" spans="1:1" s="414" customFormat="1" ht="12.75" hidden="1">
      <c r="A70" s="2"/>
    </row>
    <row r="71" spans="1:1" s="414" customFormat="1" ht="12.75" hidden="1">
      <c r="A71" s="2"/>
    </row>
    <row r="72" spans="1:1" s="414" customFormat="1" ht="12.75" hidden="1">
      <c r="A72" s="2"/>
    </row>
    <row r="73" spans="1:1" s="414" customFormat="1" ht="12.75" hidden="1">
      <c r="A73" s="2"/>
    </row>
    <row r="74" spans="1:1" s="414" customFormat="1" ht="12.75" hidden="1">
      <c r="A74" s="2"/>
    </row>
    <row r="75" spans="1:1" s="414" customFormat="1" ht="12.75" hidden="1">
      <c r="A75" s="2"/>
    </row>
    <row r="76" spans="1:1" s="414" customFormat="1" ht="12.75" hidden="1">
      <c r="A76" s="2"/>
    </row>
    <row r="77" spans="1:1" s="414" customFormat="1" ht="12.75" hidden="1">
      <c r="A77" s="2"/>
    </row>
    <row r="78" spans="1:1" s="414" customFormat="1" ht="12.75" hidden="1">
      <c r="A78" s="2"/>
    </row>
    <row r="79" spans="1:1" s="414" customFormat="1" ht="12.75" hidden="1">
      <c r="A79" s="2"/>
    </row>
    <row r="80" spans="1:1" s="414" customFormat="1" ht="12.75" hidden="1">
      <c r="A80" s="2"/>
    </row>
    <row r="81" spans="1:1" s="414" customFormat="1" ht="12.75" hidden="1">
      <c r="A81" s="2"/>
    </row>
    <row r="82" spans="1:1" s="414" customFormat="1" ht="12.75" hidden="1">
      <c r="A82" s="2"/>
    </row>
    <row r="83" spans="1:1" s="414" customFormat="1" ht="12.75" hidden="1">
      <c r="A83" s="2"/>
    </row>
    <row r="84" spans="1:1" s="414" customFormat="1" ht="12.75" hidden="1">
      <c r="A84" s="2"/>
    </row>
    <row r="85" spans="1:1" s="414" customFormat="1" ht="12.75" hidden="1">
      <c r="A85" s="2"/>
    </row>
    <row r="86" spans="1:1" s="414" customFormat="1" ht="12.75" hidden="1">
      <c r="A86" s="2"/>
    </row>
    <row r="87" spans="1:1" s="414" customFormat="1" ht="12.75" hidden="1">
      <c r="A87" s="2"/>
    </row>
    <row r="88" spans="1:1" s="414" customFormat="1" ht="12.75" hidden="1">
      <c r="A88" s="2"/>
    </row>
    <row r="89" spans="1:1" s="414" customFormat="1" ht="12.75" hidden="1">
      <c r="A89" s="2"/>
    </row>
    <row r="90" spans="1:1" s="414" customFormat="1" ht="12.75" hidden="1">
      <c r="A90" s="2"/>
    </row>
    <row r="91" spans="1:1" s="414" customFormat="1" ht="12.75" hidden="1">
      <c r="A91" s="2"/>
    </row>
    <row r="92" spans="1:1" s="414" customFormat="1" ht="12.75" hidden="1">
      <c r="A92" s="2"/>
    </row>
    <row r="93" spans="1:1" s="414" customFormat="1" ht="12.75" hidden="1">
      <c r="A93" s="2"/>
    </row>
    <row r="94" spans="1:1" s="414" customFormat="1" ht="12.75" hidden="1">
      <c r="A94" s="2"/>
    </row>
    <row r="95" spans="1:1" s="414" customFormat="1" ht="12.75" hidden="1">
      <c r="A95" s="2"/>
    </row>
    <row r="96" spans="1:1" s="414" customFormat="1" ht="12.75" hidden="1">
      <c r="A96" s="2"/>
    </row>
    <row r="97" spans="1:1" s="414" customFormat="1" ht="12.75" hidden="1">
      <c r="A97" s="2"/>
    </row>
    <row r="98" spans="1:1" s="414" customFormat="1" ht="12.75" hidden="1">
      <c r="A98" s="2"/>
    </row>
    <row r="99" spans="1:1" s="414" customFormat="1" ht="12.75" hidden="1">
      <c r="A99" s="2"/>
    </row>
    <row r="100" spans="1:1" s="414" customFormat="1" ht="12.75" hidden="1">
      <c r="A100" s="2"/>
    </row>
    <row r="101" spans="1:1" s="414" customFormat="1" ht="12.75" hidden="1">
      <c r="A101" s="2"/>
    </row>
    <row r="102" spans="1:1" s="414" customFormat="1" ht="12.75" hidden="1">
      <c r="A102" s="2"/>
    </row>
    <row r="103" spans="1:1" s="414" customFormat="1" ht="12.75" hidden="1">
      <c r="A103" s="2"/>
    </row>
    <row r="104" spans="1:1" s="414" customFormat="1" ht="12.75" hidden="1">
      <c r="A104" s="2"/>
    </row>
    <row r="105" spans="1:1" s="414" customFormat="1" ht="12.75" hidden="1">
      <c r="A105" s="2"/>
    </row>
    <row r="106" spans="1:1" s="414" customFormat="1" ht="12.75" hidden="1">
      <c r="A106" s="2"/>
    </row>
    <row r="107" spans="1:1" s="414" customFormat="1" ht="12.75" hidden="1">
      <c r="A107" s="2"/>
    </row>
    <row r="108" spans="1:1" s="414" customFormat="1" ht="12.75" hidden="1">
      <c r="A108" s="2"/>
    </row>
    <row r="109" spans="1:1" s="414" customFormat="1" ht="12.75" hidden="1">
      <c r="A109" s="2"/>
    </row>
    <row r="110" spans="1:1" s="414" customFormat="1" ht="12.75" hidden="1">
      <c r="A110" s="2"/>
    </row>
    <row r="111" spans="1:1" s="414" customFormat="1" ht="12.75" hidden="1">
      <c r="A111" s="2"/>
    </row>
    <row r="112" spans="1:1" s="414" customFormat="1" ht="12.75" hidden="1">
      <c r="A112" s="2"/>
    </row>
    <row r="113" spans="1:1" s="414" customFormat="1" ht="12.75" hidden="1">
      <c r="A113" s="2"/>
    </row>
    <row r="114" spans="1:1" s="414" customFormat="1" ht="12.75" hidden="1">
      <c r="A114" s="2"/>
    </row>
    <row r="115" spans="1:1" s="414" customFormat="1" ht="12.75" hidden="1">
      <c r="A115" s="2"/>
    </row>
    <row r="116" spans="1:1" s="414" customFormat="1" ht="12.75" hidden="1">
      <c r="A116" s="2"/>
    </row>
    <row r="117" spans="1:1" s="414" customFormat="1" ht="12.75" hidden="1">
      <c r="A117" s="2"/>
    </row>
    <row r="118" spans="1:1" s="414" customFormat="1" ht="12.75" hidden="1">
      <c r="A118" s="2"/>
    </row>
    <row r="119" spans="1:1" s="414" customFormat="1" ht="12.75" hidden="1">
      <c r="A119" s="2"/>
    </row>
    <row r="120" spans="1:1" s="414" customFormat="1" ht="12.75" hidden="1">
      <c r="A120" s="2"/>
    </row>
    <row r="121" spans="1:1" s="414" customFormat="1" ht="12.75" hidden="1">
      <c r="A121" s="2"/>
    </row>
    <row r="122" spans="1:1" s="414" customFormat="1" ht="12.75" hidden="1">
      <c r="A122" s="2"/>
    </row>
    <row r="123" spans="1:1" s="414" customFormat="1" ht="12.75" hidden="1">
      <c r="A123" s="2"/>
    </row>
    <row r="124" spans="1:1" s="414" customFormat="1" ht="12.75" hidden="1">
      <c r="A124" s="2"/>
    </row>
    <row r="125" spans="1:1" s="414" customFormat="1" ht="12.75" hidden="1">
      <c r="A125" s="2"/>
    </row>
    <row r="126" spans="1:1" s="414" customFormat="1" ht="12.75" hidden="1">
      <c r="A126" s="2"/>
    </row>
    <row r="127" spans="1:1" s="414" customFormat="1" ht="12.75" hidden="1">
      <c r="A127" s="2"/>
    </row>
    <row r="128" spans="1:1" s="414" customFormat="1" ht="12.75" hidden="1">
      <c r="A128" s="2"/>
    </row>
    <row r="129" spans="1:1" s="414" customFormat="1" ht="12.75" hidden="1">
      <c r="A129" s="2"/>
    </row>
    <row r="130" spans="1:1" s="414" customFormat="1" ht="12.75" hidden="1">
      <c r="A130" s="2"/>
    </row>
    <row r="131" spans="1:1" s="414" customFormat="1" ht="12.75" hidden="1">
      <c r="A131" s="2"/>
    </row>
    <row r="132" spans="1:1" s="414" customFormat="1" ht="12.75" hidden="1">
      <c r="A132" s="2"/>
    </row>
    <row r="133" spans="1:1" s="414" customFormat="1" ht="12.75" hidden="1">
      <c r="A133" s="2"/>
    </row>
    <row r="134" spans="1:1" s="414" customFormat="1" ht="12.75" hidden="1">
      <c r="A134" s="2"/>
    </row>
    <row r="135" spans="1:1" s="414" customFormat="1" ht="12.75" hidden="1">
      <c r="A135" s="2"/>
    </row>
    <row r="136" spans="1:1" s="414" customFormat="1" ht="12.75" hidden="1">
      <c r="A136" s="2"/>
    </row>
    <row r="137" spans="1:1" s="414" customFormat="1" ht="12.75" hidden="1">
      <c r="A137" s="2"/>
    </row>
    <row r="138" spans="1:1" s="414" customFormat="1" ht="12.75" hidden="1">
      <c r="A138" s="2"/>
    </row>
    <row r="139" spans="1:1" s="414" customFormat="1" ht="12.75" hidden="1">
      <c r="A139" s="2"/>
    </row>
    <row r="140" spans="1:1" s="414" customFormat="1" ht="12.75" hidden="1">
      <c r="A140" s="2"/>
    </row>
    <row r="141" spans="1:1" s="414" customFormat="1" ht="12.75" hidden="1">
      <c r="A141" s="2"/>
    </row>
    <row r="142" spans="1:1" s="414" customFormat="1" ht="12.75" hidden="1">
      <c r="A142" s="2"/>
    </row>
    <row r="143" spans="1:1" s="414" customFormat="1" ht="12.75" hidden="1">
      <c r="A143" s="2"/>
    </row>
  </sheetData>
  <mergeCells count="11">
    <mergeCell ref="B45:I45"/>
    <mergeCell ref="B47:Q47"/>
    <mergeCell ref="B3:C4"/>
    <mergeCell ref="D4:E4"/>
    <mergeCell ref="F4:G4"/>
    <mergeCell ref="H4:I4"/>
    <mergeCell ref="B6:C6"/>
    <mergeCell ref="B36:C36"/>
    <mergeCell ref="B5:C5"/>
    <mergeCell ref="B26:C26"/>
    <mergeCell ref="B16:C16"/>
  </mergeCells>
  <hyperlinks>
    <hyperlink ref="B1" location="ToC!A1" display="Back to Table of Contents" xr:uid="{CCB5AEE9-9873-42A1-BD05-FBD152C83A11}"/>
  </hyperlinks>
  <pageMargins left="0.5" right="0.5" top="0.5" bottom="0.5" header="0.25" footer="0.3"/>
  <pageSetup scale="75" orientation="landscape" r:id="rId1"/>
  <headerFooter>
    <oddFooter>&amp;L&amp;G&amp;CSupplementary Regulatory Capital Disclosure&amp;R Page &amp;P of &amp;N</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8F75B-9990-490E-ACD6-D2CD27436AFB}">
  <sheetPr codeName="Sheet21">
    <tabColor theme="5"/>
    <pageSetUpPr fitToPage="1"/>
  </sheetPr>
  <dimension ref="A1:S147"/>
  <sheetViews>
    <sheetView zoomScale="110" zoomScaleNormal="110" workbookViewId="0"/>
  </sheetViews>
  <sheetFormatPr defaultColWidth="0" defaultRowHeight="15" zeroHeight="1"/>
  <cols>
    <col min="1" max="1" width="1.5703125" style="1" customWidth="1"/>
    <col min="2" max="2" width="11.42578125" customWidth="1"/>
    <col min="3" max="3" width="18.42578125" customWidth="1"/>
    <col min="4" max="4" width="12.42578125" customWidth="1"/>
    <col min="5" max="5" width="8.5703125" customWidth="1"/>
    <col min="6" max="8" width="11.5703125" bestFit="1" customWidth="1"/>
    <col min="9" max="9" width="11.5703125" customWidth="1"/>
    <col min="10" max="10" width="11.5703125" bestFit="1" customWidth="1"/>
    <col min="11" max="11" width="8.42578125" customWidth="1"/>
    <col min="12" max="12" width="8.5703125" customWidth="1"/>
    <col min="13" max="13" width="16.42578125" customWidth="1"/>
    <col min="14" max="14" width="1.5703125" customWidth="1"/>
    <col min="15" max="16" width="0" hidden="1" customWidth="1"/>
    <col min="17" max="16384" width="8.5703125" hidden="1"/>
  </cols>
  <sheetData>
    <row r="1" spans="1:19" ht="12" customHeight="1">
      <c r="B1" s="141" t="s">
        <v>126</v>
      </c>
      <c r="C1" s="1"/>
      <c r="D1" s="1"/>
      <c r="E1" s="1"/>
      <c r="F1" s="1"/>
      <c r="G1" s="1"/>
      <c r="H1" s="1"/>
      <c r="I1" s="1"/>
      <c r="J1" s="1"/>
      <c r="K1" s="1"/>
      <c r="L1" s="1"/>
      <c r="M1" s="1"/>
      <c r="N1" s="1"/>
      <c r="O1" s="1"/>
      <c r="P1" s="1"/>
      <c r="Q1" s="1"/>
      <c r="R1" s="1"/>
      <c r="S1" s="1"/>
    </row>
    <row r="2" spans="1:19" s="467" customFormat="1" ht="20.100000000000001" customHeight="1">
      <c r="A2" s="49"/>
      <c r="B2" s="711" t="s">
        <v>863</v>
      </c>
      <c r="C2" s="710"/>
      <c r="D2" s="710"/>
      <c r="E2" s="710"/>
      <c r="F2" s="710"/>
      <c r="G2" s="710"/>
      <c r="H2" s="710"/>
      <c r="I2" s="710"/>
      <c r="J2" s="710"/>
      <c r="K2" s="710"/>
      <c r="L2" s="710"/>
      <c r="M2" s="709"/>
      <c r="N2" s="49"/>
    </row>
    <row r="3" spans="1:19" ht="15" customHeight="1">
      <c r="B3" s="2034" t="s">
        <v>162</v>
      </c>
      <c r="C3" s="932" t="s">
        <v>862</v>
      </c>
      <c r="D3" s="547" t="s">
        <v>235</v>
      </c>
      <c r="E3" s="547" t="s">
        <v>422</v>
      </c>
      <c r="F3" s="547" t="s">
        <v>419</v>
      </c>
      <c r="G3" s="547" t="s">
        <v>470</v>
      </c>
      <c r="H3" s="547" t="s">
        <v>469</v>
      </c>
      <c r="I3" s="547" t="s">
        <v>468</v>
      </c>
      <c r="J3" s="547" t="s">
        <v>467</v>
      </c>
      <c r="K3" s="547" t="s">
        <v>861</v>
      </c>
      <c r="L3" s="547" t="s">
        <v>860</v>
      </c>
      <c r="M3" s="931" t="s">
        <v>859</v>
      </c>
      <c r="N3" s="1"/>
    </row>
    <row r="4" spans="1:19" s="414" customFormat="1" ht="15" customHeight="1">
      <c r="A4" s="2"/>
      <c r="B4" s="2035"/>
      <c r="C4" s="930"/>
      <c r="D4" s="2037">
        <v>0</v>
      </c>
      <c r="E4" s="2037">
        <v>0.1</v>
      </c>
      <c r="F4" s="2037">
        <v>0.2</v>
      </c>
      <c r="G4" s="2037">
        <v>0.35</v>
      </c>
      <c r="H4" s="2037">
        <v>0.5</v>
      </c>
      <c r="I4" s="2037">
        <v>0.75</v>
      </c>
      <c r="J4" s="2037">
        <v>1</v>
      </c>
      <c r="K4" s="2037">
        <v>1.5</v>
      </c>
      <c r="L4" s="1945" t="s">
        <v>858</v>
      </c>
      <c r="M4" s="2040" t="s">
        <v>857</v>
      </c>
      <c r="N4" s="2"/>
    </row>
    <row r="5" spans="1:19" s="414" customFormat="1" ht="12.75">
      <c r="A5" s="2"/>
      <c r="B5" s="2035"/>
      <c r="C5" s="929"/>
      <c r="D5" s="2038"/>
      <c r="E5" s="2038"/>
      <c r="F5" s="2038"/>
      <c r="G5" s="2038"/>
      <c r="H5" s="2038"/>
      <c r="I5" s="2038"/>
      <c r="J5" s="2038"/>
      <c r="K5" s="2038"/>
      <c r="L5" s="2043"/>
      <c r="M5" s="2041"/>
      <c r="N5" s="2"/>
    </row>
    <row r="6" spans="1:19" s="414" customFormat="1" ht="12.75">
      <c r="A6" s="2"/>
      <c r="B6" s="2035"/>
      <c r="C6" s="928"/>
      <c r="D6" s="2038"/>
      <c r="E6" s="2038"/>
      <c r="F6" s="2038"/>
      <c r="G6" s="2038"/>
      <c r="H6" s="2038"/>
      <c r="I6" s="2038"/>
      <c r="J6" s="2038"/>
      <c r="K6" s="2038"/>
      <c r="L6" s="2043"/>
      <c r="M6" s="2041"/>
      <c r="N6" s="2"/>
    </row>
    <row r="7" spans="1:19" s="414" customFormat="1" ht="12.75">
      <c r="A7" s="2"/>
      <c r="B7" s="2036"/>
      <c r="C7" s="927" t="s">
        <v>847</v>
      </c>
      <c r="D7" s="2039"/>
      <c r="E7" s="2039"/>
      <c r="F7" s="2039"/>
      <c r="G7" s="2039"/>
      <c r="H7" s="2039"/>
      <c r="I7" s="2039"/>
      <c r="J7" s="2039"/>
      <c r="K7" s="2039"/>
      <c r="L7" s="2044"/>
      <c r="M7" s="2042"/>
      <c r="N7" s="2"/>
    </row>
    <row r="8" spans="1:19" s="414" customFormat="1" ht="15" customHeight="1">
      <c r="A8" s="2"/>
      <c r="B8" s="2028" t="str">
        <f>+CurrQtr</f>
        <v>Q3 2022</v>
      </c>
      <c r="C8" s="2029"/>
      <c r="D8" s="536"/>
      <c r="E8" s="536"/>
      <c r="F8" s="536"/>
      <c r="G8" s="536"/>
      <c r="H8" s="536"/>
      <c r="I8" s="536"/>
      <c r="J8" s="536"/>
      <c r="K8" s="536"/>
      <c r="L8" s="536"/>
      <c r="M8" s="926"/>
      <c r="N8" s="2"/>
    </row>
    <row r="9" spans="1:19" s="414" customFormat="1" ht="18" customHeight="1">
      <c r="A9" s="2"/>
      <c r="B9" s="913">
        <v>1</v>
      </c>
      <c r="C9" s="619" t="s">
        <v>200</v>
      </c>
      <c r="D9" s="348">
        <v>0</v>
      </c>
      <c r="E9" s="348">
        <v>0</v>
      </c>
      <c r="F9" s="348">
        <v>837</v>
      </c>
      <c r="G9" s="348">
        <v>0</v>
      </c>
      <c r="H9" s="348">
        <v>2</v>
      </c>
      <c r="I9" s="348">
        <v>0</v>
      </c>
      <c r="J9" s="348">
        <v>2429</v>
      </c>
      <c r="K9" s="348">
        <v>0</v>
      </c>
      <c r="L9" s="348">
        <v>0</v>
      </c>
      <c r="M9" s="924">
        <v>3268</v>
      </c>
      <c r="N9" s="2"/>
    </row>
    <row r="10" spans="1:19" s="414" customFormat="1" ht="18" customHeight="1">
      <c r="A10" s="2"/>
      <c r="B10" s="913">
        <v>2</v>
      </c>
      <c r="C10" s="619" t="s">
        <v>201</v>
      </c>
      <c r="D10" s="348">
        <v>3126</v>
      </c>
      <c r="E10" s="348">
        <v>0</v>
      </c>
      <c r="F10" s="348">
        <v>151</v>
      </c>
      <c r="G10" s="348">
        <v>0</v>
      </c>
      <c r="H10" s="348">
        <v>6</v>
      </c>
      <c r="I10" s="348">
        <v>0</v>
      </c>
      <c r="J10" s="348">
        <v>48725</v>
      </c>
      <c r="K10" s="348">
        <v>390</v>
      </c>
      <c r="L10" s="348">
        <v>0</v>
      </c>
      <c r="M10" s="924">
        <v>52398</v>
      </c>
      <c r="N10" s="2"/>
    </row>
    <row r="11" spans="1:19" s="414" customFormat="1" ht="18" customHeight="1">
      <c r="A11" s="2"/>
      <c r="B11" s="913">
        <v>3</v>
      </c>
      <c r="C11" s="619" t="s">
        <v>199</v>
      </c>
      <c r="D11" s="348">
        <v>7577</v>
      </c>
      <c r="E11" s="348">
        <v>0</v>
      </c>
      <c r="F11" s="348">
        <v>0</v>
      </c>
      <c r="G11" s="348">
        <v>0</v>
      </c>
      <c r="H11" s="348">
        <v>1120</v>
      </c>
      <c r="I11" s="348">
        <v>0</v>
      </c>
      <c r="J11" s="348">
        <v>6</v>
      </c>
      <c r="K11" s="348">
        <v>0</v>
      </c>
      <c r="L11" s="348">
        <v>0</v>
      </c>
      <c r="M11" s="924">
        <v>8703</v>
      </c>
      <c r="N11" s="2"/>
    </row>
    <row r="12" spans="1:19" s="414" customFormat="1" ht="18" customHeight="1">
      <c r="A12" s="2"/>
      <c r="B12" s="913">
        <v>4</v>
      </c>
      <c r="C12" s="619" t="s">
        <v>842</v>
      </c>
      <c r="D12" s="348">
        <v>3755</v>
      </c>
      <c r="E12" s="348">
        <v>0</v>
      </c>
      <c r="F12" s="348">
        <v>75</v>
      </c>
      <c r="G12" s="348">
        <v>44969</v>
      </c>
      <c r="H12" s="348">
        <v>62</v>
      </c>
      <c r="I12" s="348">
        <v>10268</v>
      </c>
      <c r="J12" s="348">
        <v>628</v>
      </c>
      <c r="K12" s="348">
        <v>3</v>
      </c>
      <c r="L12" s="348">
        <v>0</v>
      </c>
      <c r="M12" s="924">
        <v>59760</v>
      </c>
      <c r="N12" s="2"/>
    </row>
    <row r="13" spans="1:19" s="414" customFormat="1" ht="18" customHeight="1">
      <c r="A13" s="2"/>
      <c r="B13" s="913">
        <v>5</v>
      </c>
      <c r="C13" s="619" t="s">
        <v>192</v>
      </c>
      <c r="D13" s="348">
        <v>646</v>
      </c>
      <c r="E13" s="348">
        <v>0</v>
      </c>
      <c r="F13" s="348">
        <v>487</v>
      </c>
      <c r="G13" s="348">
        <v>0</v>
      </c>
      <c r="H13" s="348">
        <v>0</v>
      </c>
      <c r="I13" s="348">
        <v>45434</v>
      </c>
      <c r="J13" s="348">
        <v>299</v>
      </c>
      <c r="K13" s="348">
        <v>25</v>
      </c>
      <c r="L13" s="348">
        <v>0</v>
      </c>
      <c r="M13" s="924">
        <v>46891</v>
      </c>
      <c r="N13" s="2"/>
    </row>
    <row r="14" spans="1:19" s="414" customFormat="1" ht="18" customHeight="1">
      <c r="A14" s="2"/>
      <c r="B14" s="913">
        <v>6</v>
      </c>
      <c r="C14" s="619" t="s">
        <v>856</v>
      </c>
      <c r="D14" s="348">
        <v>0</v>
      </c>
      <c r="E14" s="348">
        <v>0</v>
      </c>
      <c r="F14" s="348">
        <v>0</v>
      </c>
      <c r="G14" s="348">
        <v>0</v>
      </c>
      <c r="H14" s="348">
        <v>0</v>
      </c>
      <c r="I14" s="348">
        <v>0</v>
      </c>
      <c r="J14" s="348">
        <v>4114</v>
      </c>
      <c r="K14" s="348">
        <v>0</v>
      </c>
      <c r="L14" s="348">
        <v>0</v>
      </c>
      <c r="M14" s="924">
        <v>4114</v>
      </c>
      <c r="N14" s="2"/>
    </row>
    <row r="15" spans="1:19" s="414" customFormat="1" ht="18" customHeight="1">
      <c r="A15" s="2"/>
      <c r="B15" s="911">
        <v>7</v>
      </c>
      <c r="C15" s="755" t="s">
        <v>854</v>
      </c>
      <c r="D15" s="667">
        <v>52855</v>
      </c>
      <c r="E15" s="667">
        <v>0</v>
      </c>
      <c r="F15" s="667">
        <v>0</v>
      </c>
      <c r="G15" s="667">
        <v>0</v>
      </c>
      <c r="H15" s="667">
        <v>0</v>
      </c>
      <c r="I15" s="667">
        <v>0</v>
      </c>
      <c r="J15" s="667">
        <v>13788</v>
      </c>
      <c r="K15" s="667">
        <v>0</v>
      </c>
      <c r="L15" s="667">
        <v>130</v>
      </c>
      <c r="M15" s="923">
        <v>66773</v>
      </c>
      <c r="N15" s="2"/>
    </row>
    <row r="16" spans="1:19" s="414" customFormat="1" ht="18" customHeight="1">
      <c r="A16" s="2"/>
      <c r="B16" s="925">
        <v>8</v>
      </c>
      <c r="C16" s="898" t="s">
        <v>206</v>
      </c>
      <c r="D16" s="664">
        <v>67959</v>
      </c>
      <c r="E16" s="664">
        <v>0</v>
      </c>
      <c r="F16" s="664">
        <v>1550</v>
      </c>
      <c r="G16" s="664">
        <v>44969</v>
      </c>
      <c r="H16" s="664">
        <v>1190</v>
      </c>
      <c r="I16" s="664">
        <v>55702</v>
      </c>
      <c r="J16" s="664">
        <v>69989</v>
      </c>
      <c r="K16" s="664">
        <v>418</v>
      </c>
      <c r="L16" s="664">
        <v>130</v>
      </c>
      <c r="M16" s="922">
        <v>241907</v>
      </c>
      <c r="N16" s="2"/>
    </row>
    <row r="17" spans="1:14" s="414" customFormat="1" ht="6.6" customHeight="1">
      <c r="A17" s="2"/>
      <c r="B17" s="920"/>
      <c r="C17" s="811"/>
      <c r="D17" s="765"/>
      <c r="E17" s="765"/>
      <c r="F17" s="765"/>
      <c r="G17" s="765"/>
      <c r="H17" s="765"/>
      <c r="I17" s="765"/>
      <c r="J17" s="765"/>
      <c r="K17" s="765"/>
      <c r="L17" s="765"/>
      <c r="M17" s="765"/>
      <c r="N17" s="2"/>
    </row>
    <row r="18" spans="1:14" s="414" customFormat="1" ht="4.3499999999999996" customHeight="1">
      <c r="A18" s="2"/>
      <c r="B18" s="920"/>
      <c r="C18" s="811"/>
      <c r="D18" s="765"/>
      <c r="E18" s="765"/>
      <c r="F18" s="765"/>
      <c r="G18" s="765"/>
      <c r="H18" s="765"/>
      <c r="I18" s="765"/>
      <c r="J18" s="765"/>
      <c r="K18" s="765"/>
      <c r="L18" s="765"/>
      <c r="M18" s="765"/>
      <c r="N18" s="2"/>
    </row>
    <row r="19" spans="1:14" s="414" customFormat="1" ht="15" customHeight="1">
      <c r="A19" s="2"/>
      <c r="B19" s="2030" t="str">
        <f>LastQtr</f>
        <v>Q2 2022</v>
      </c>
      <c r="C19" s="2031"/>
      <c r="D19" s="905"/>
      <c r="E19" s="905"/>
      <c r="F19" s="905"/>
      <c r="G19" s="905"/>
      <c r="H19" s="905"/>
      <c r="I19" s="905"/>
      <c r="J19" s="905"/>
      <c r="K19" s="905"/>
      <c r="L19" s="905"/>
      <c r="M19" s="921"/>
      <c r="N19" s="2"/>
    </row>
    <row r="20" spans="1:14" s="414" customFormat="1" ht="18" customHeight="1">
      <c r="A20" s="2"/>
      <c r="B20" s="340">
        <v>1</v>
      </c>
      <c r="C20" s="619" t="s">
        <v>200</v>
      </c>
      <c r="D20" s="348">
        <v>0</v>
      </c>
      <c r="E20" s="348">
        <v>0</v>
      </c>
      <c r="F20" s="348">
        <v>1557</v>
      </c>
      <c r="G20" s="348">
        <v>0</v>
      </c>
      <c r="H20" s="348">
        <v>3</v>
      </c>
      <c r="I20" s="348">
        <v>0</v>
      </c>
      <c r="J20" s="348">
        <v>2722</v>
      </c>
      <c r="K20" s="348">
        <v>0</v>
      </c>
      <c r="L20" s="348">
        <v>0</v>
      </c>
      <c r="M20" s="924">
        <v>4282</v>
      </c>
      <c r="N20" s="2"/>
    </row>
    <row r="21" spans="1:14" s="414" customFormat="1" ht="18" customHeight="1">
      <c r="A21" s="2"/>
      <c r="B21" s="340">
        <v>2</v>
      </c>
      <c r="C21" s="619" t="s">
        <v>201</v>
      </c>
      <c r="D21" s="348">
        <v>3540</v>
      </c>
      <c r="E21" s="348">
        <v>0</v>
      </c>
      <c r="F21" s="348">
        <v>139</v>
      </c>
      <c r="G21" s="348">
        <v>0</v>
      </c>
      <c r="H21" s="348">
        <v>28</v>
      </c>
      <c r="I21" s="348">
        <v>0</v>
      </c>
      <c r="J21" s="348">
        <v>55489</v>
      </c>
      <c r="K21" s="348">
        <v>403</v>
      </c>
      <c r="L21" s="348">
        <v>0</v>
      </c>
      <c r="M21" s="924">
        <v>59599</v>
      </c>
      <c r="N21" s="2"/>
    </row>
    <row r="22" spans="1:14" s="414" customFormat="1" ht="18" customHeight="1">
      <c r="A22" s="2"/>
      <c r="B22" s="340">
        <v>3</v>
      </c>
      <c r="C22" s="619" t="s">
        <v>199</v>
      </c>
      <c r="D22" s="348">
        <v>7463</v>
      </c>
      <c r="E22" s="348">
        <v>0</v>
      </c>
      <c r="F22" s="348">
        <v>0</v>
      </c>
      <c r="G22" s="348">
        <v>0</v>
      </c>
      <c r="H22" s="348">
        <v>1045</v>
      </c>
      <c r="I22" s="348">
        <v>0</v>
      </c>
      <c r="J22" s="348">
        <v>12</v>
      </c>
      <c r="K22" s="348">
        <v>0</v>
      </c>
      <c r="L22" s="348">
        <v>0</v>
      </c>
      <c r="M22" s="924">
        <v>8520</v>
      </c>
      <c r="N22" s="2"/>
    </row>
    <row r="23" spans="1:14" s="414" customFormat="1" ht="18" customHeight="1">
      <c r="A23" s="2"/>
      <c r="B23" s="340">
        <v>4</v>
      </c>
      <c r="C23" s="619" t="s">
        <v>842</v>
      </c>
      <c r="D23" s="348">
        <v>4167</v>
      </c>
      <c r="E23" s="348">
        <v>0</v>
      </c>
      <c r="F23" s="348">
        <v>0</v>
      </c>
      <c r="G23" s="348">
        <v>45192</v>
      </c>
      <c r="H23" s="348">
        <v>0</v>
      </c>
      <c r="I23" s="348">
        <v>10316</v>
      </c>
      <c r="J23" s="348">
        <v>636</v>
      </c>
      <c r="K23" s="348">
        <v>3</v>
      </c>
      <c r="L23" s="348">
        <v>0</v>
      </c>
      <c r="M23" s="924">
        <v>60314</v>
      </c>
      <c r="N23" s="2"/>
    </row>
    <row r="24" spans="1:14" s="414" customFormat="1" ht="18" customHeight="1">
      <c r="A24" s="2"/>
      <c r="B24" s="340">
        <v>5</v>
      </c>
      <c r="C24" s="619" t="s">
        <v>192</v>
      </c>
      <c r="D24" s="348">
        <v>320</v>
      </c>
      <c r="E24" s="348">
        <v>0</v>
      </c>
      <c r="F24" s="348">
        <v>468</v>
      </c>
      <c r="G24" s="348">
        <v>0</v>
      </c>
      <c r="H24" s="348">
        <v>0</v>
      </c>
      <c r="I24" s="348">
        <v>38166</v>
      </c>
      <c r="J24" s="348">
        <v>136</v>
      </c>
      <c r="K24" s="348">
        <v>17</v>
      </c>
      <c r="L24" s="348">
        <v>0</v>
      </c>
      <c r="M24" s="924">
        <v>39107</v>
      </c>
      <c r="N24" s="2"/>
    </row>
    <row r="25" spans="1:14" s="414" customFormat="1" ht="18" customHeight="1">
      <c r="A25" s="2"/>
      <c r="B25" s="340">
        <v>6</v>
      </c>
      <c r="C25" s="619" t="s">
        <v>855</v>
      </c>
      <c r="D25" s="348">
        <v>0</v>
      </c>
      <c r="E25" s="348">
        <v>0</v>
      </c>
      <c r="F25" s="348">
        <v>0</v>
      </c>
      <c r="G25" s="348">
        <v>0</v>
      </c>
      <c r="H25" s="348">
        <v>0</v>
      </c>
      <c r="I25" s="348">
        <v>0</v>
      </c>
      <c r="J25" s="348">
        <v>4000</v>
      </c>
      <c r="K25" s="348">
        <v>0</v>
      </c>
      <c r="L25" s="348">
        <v>0</v>
      </c>
      <c r="M25" s="924">
        <v>4000</v>
      </c>
      <c r="N25" s="2"/>
    </row>
    <row r="26" spans="1:14" s="414" customFormat="1" ht="18" customHeight="1">
      <c r="A26" s="2"/>
      <c r="B26" s="756">
        <v>7</v>
      </c>
      <c r="C26" s="755" t="s">
        <v>854</v>
      </c>
      <c r="D26" s="667">
        <v>48096</v>
      </c>
      <c r="E26" s="667">
        <v>0</v>
      </c>
      <c r="F26" s="667">
        <v>0</v>
      </c>
      <c r="G26" s="667">
        <v>0</v>
      </c>
      <c r="H26" s="667">
        <v>0</v>
      </c>
      <c r="I26" s="667">
        <v>0</v>
      </c>
      <c r="J26" s="667">
        <v>13811</v>
      </c>
      <c r="K26" s="667">
        <v>0</v>
      </c>
      <c r="L26" s="667">
        <v>129</v>
      </c>
      <c r="M26" s="923">
        <v>62036</v>
      </c>
      <c r="N26" s="2"/>
    </row>
    <row r="27" spans="1:14" s="414" customFormat="1" ht="18" customHeight="1">
      <c r="A27" s="2"/>
      <c r="B27" s="769">
        <v>8</v>
      </c>
      <c r="C27" s="898" t="s">
        <v>206</v>
      </c>
      <c r="D27" s="664">
        <v>63586</v>
      </c>
      <c r="E27" s="664">
        <v>0</v>
      </c>
      <c r="F27" s="664">
        <v>2164</v>
      </c>
      <c r="G27" s="664">
        <v>45192</v>
      </c>
      <c r="H27" s="664">
        <v>1076</v>
      </c>
      <c r="I27" s="664">
        <v>48482</v>
      </c>
      <c r="J27" s="664">
        <v>76806</v>
      </c>
      <c r="K27" s="664">
        <v>423</v>
      </c>
      <c r="L27" s="664">
        <v>129</v>
      </c>
      <c r="M27" s="922">
        <v>237858</v>
      </c>
      <c r="N27" s="2"/>
    </row>
    <row r="28" spans="1:14" s="414" customFormat="1" ht="6.6" customHeight="1">
      <c r="A28" s="2"/>
      <c r="B28" s="920"/>
      <c r="C28" s="811"/>
      <c r="D28" s="765"/>
      <c r="E28" s="765"/>
      <c r="F28" s="765"/>
      <c r="G28" s="765"/>
      <c r="H28" s="765"/>
      <c r="I28" s="765"/>
      <c r="J28" s="765"/>
      <c r="K28" s="765"/>
      <c r="L28" s="765"/>
      <c r="M28" s="765"/>
      <c r="N28" s="2"/>
    </row>
    <row r="29" spans="1:14" s="414" customFormat="1" ht="4.3499999999999996" customHeight="1">
      <c r="A29" s="2"/>
      <c r="B29" s="920"/>
      <c r="C29" s="811"/>
      <c r="D29" s="765"/>
      <c r="E29" s="765"/>
      <c r="F29" s="765"/>
      <c r="G29" s="765"/>
      <c r="H29" s="765"/>
      <c r="I29" s="765"/>
      <c r="J29" s="765"/>
      <c r="K29" s="765"/>
      <c r="L29" s="765"/>
      <c r="M29" s="765"/>
      <c r="N29" s="2"/>
    </row>
    <row r="30" spans="1:14" s="414" customFormat="1" ht="15" customHeight="1">
      <c r="A30" s="2"/>
      <c r="B30" s="2030" t="str">
        <f>Last2Qtr</f>
        <v>Q1 2022</v>
      </c>
      <c r="C30" s="2031"/>
      <c r="D30" s="905"/>
      <c r="E30" s="905"/>
      <c r="F30" s="905"/>
      <c r="G30" s="905"/>
      <c r="H30" s="905"/>
      <c r="I30" s="905"/>
      <c r="J30" s="905"/>
      <c r="K30" s="905"/>
      <c r="L30" s="905"/>
      <c r="M30" s="921"/>
      <c r="N30" s="2"/>
    </row>
    <row r="31" spans="1:14" s="414" customFormat="1" ht="18" customHeight="1">
      <c r="A31" s="2"/>
      <c r="B31" s="340">
        <v>1</v>
      </c>
      <c r="C31" s="619" t="s">
        <v>200</v>
      </c>
      <c r="D31" s="348">
        <v>0</v>
      </c>
      <c r="E31" s="348">
        <v>0</v>
      </c>
      <c r="F31" s="348">
        <v>664</v>
      </c>
      <c r="G31" s="348">
        <v>0</v>
      </c>
      <c r="H31" s="348">
        <v>6</v>
      </c>
      <c r="I31" s="348">
        <v>0</v>
      </c>
      <c r="J31" s="348">
        <v>2443</v>
      </c>
      <c r="K31" s="348">
        <v>56</v>
      </c>
      <c r="L31" s="348">
        <v>0</v>
      </c>
      <c r="M31" s="350">
        <v>3169</v>
      </c>
      <c r="N31" s="2"/>
    </row>
    <row r="32" spans="1:14" s="414" customFormat="1" ht="18" customHeight="1">
      <c r="A32" s="2"/>
      <c r="B32" s="340">
        <v>2</v>
      </c>
      <c r="C32" s="619" t="s">
        <v>201</v>
      </c>
      <c r="D32" s="348">
        <v>3624</v>
      </c>
      <c r="E32" s="348">
        <v>0</v>
      </c>
      <c r="F32" s="348">
        <v>134</v>
      </c>
      <c r="G32" s="348">
        <v>0</v>
      </c>
      <c r="H32" s="348">
        <v>28</v>
      </c>
      <c r="I32" s="348">
        <v>0</v>
      </c>
      <c r="J32" s="348">
        <v>55335</v>
      </c>
      <c r="K32" s="348">
        <v>268</v>
      </c>
      <c r="L32" s="348">
        <v>0</v>
      </c>
      <c r="M32" s="350">
        <v>59389</v>
      </c>
      <c r="N32" s="2"/>
    </row>
    <row r="33" spans="1:14" s="414" customFormat="1" ht="18" customHeight="1">
      <c r="A33" s="2"/>
      <c r="B33" s="340">
        <v>3</v>
      </c>
      <c r="C33" s="619" t="s">
        <v>199</v>
      </c>
      <c r="D33" s="348">
        <v>7593</v>
      </c>
      <c r="E33" s="348">
        <v>0</v>
      </c>
      <c r="F33" s="348">
        <v>0</v>
      </c>
      <c r="G33" s="348">
        <v>0</v>
      </c>
      <c r="H33" s="348">
        <v>1016</v>
      </c>
      <c r="I33" s="348">
        <v>0</v>
      </c>
      <c r="J33" s="348">
        <v>288</v>
      </c>
      <c r="K33" s="348">
        <v>0</v>
      </c>
      <c r="L33" s="348">
        <v>0</v>
      </c>
      <c r="M33" s="350">
        <v>8897</v>
      </c>
      <c r="N33" s="2"/>
    </row>
    <row r="34" spans="1:14" s="414" customFormat="1" ht="18" customHeight="1">
      <c r="A34" s="2"/>
      <c r="B34" s="340">
        <v>4</v>
      </c>
      <c r="C34" s="619" t="s">
        <v>842</v>
      </c>
      <c r="D34" s="348">
        <v>4604</v>
      </c>
      <c r="E34" s="348">
        <v>0</v>
      </c>
      <c r="F34" s="348">
        <v>0</v>
      </c>
      <c r="G34" s="348">
        <v>43365</v>
      </c>
      <c r="H34" s="348">
        <v>0</v>
      </c>
      <c r="I34" s="348">
        <v>10163</v>
      </c>
      <c r="J34" s="348">
        <v>633</v>
      </c>
      <c r="K34" s="348">
        <v>4</v>
      </c>
      <c r="L34" s="348">
        <v>0</v>
      </c>
      <c r="M34" s="350">
        <v>58769</v>
      </c>
      <c r="N34" s="2"/>
    </row>
    <row r="35" spans="1:14" s="414" customFormat="1" ht="18" customHeight="1">
      <c r="A35" s="2"/>
      <c r="B35" s="340">
        <v>5</v>
      </c>
      <c r="C35" s="619" t="s">
        <v>192</v>
      </c>
      <c r="D35" s="348">
        <v>358</v>
      </c>
      <c r="E35" s="348">
        <v>0</v>
      </c>
      <c r="F35" s="348">
        <v>491</v>
      </c>
      <c r="G35" s="348">
        <v>0</v>
      </c>
      <c r="H35" s="348">
        <v>0</v>
      </c>
      <c r="I35" s="348">
        <v>36938</v>
      </c>
      <c r="J35" s="348">
        <v>173</v>
      </c>
      <c r="K35" s="348">
        <v>25</v>
      </c>
      <c r="L35" s="348">
        <v>0</v>
      </c>
      <c r="M35" s="350">
        <v>37985</v>
      </c>
      <c r="N35" s="2"/>
    </row>
    <row r="36" spans="1:14" s="414" customFormat="1" ht="18" customHeight="1">
      <c r="A36" s="2"/>
      <c r="B36" s="340">
        <v>6</v>
      </c>
      <c r="C36" s="619" t="s">
        <v>855</v>
      </c>
      <c r="D36" s="348">
        <v>0</v>
      </c>
      <c r="E36" s="348">
        <v>0</v>
      </c>
      <c r="F36" s="348">
        <v>0</v>
      </c>
      <c r="G36" s="348">
        <v>0</v>
      </c>
      <c r="H36" s="348">
        <v>0</v>
      </c>
      <c r="I36" s="348">
        <v>0</v>
      </c>
      <c r="J36" s="348">
        <v>3547</v>
      </c>
      <c r="K36" s="348">
        <v>0</v>
      </c>
      <c r="L36" s="348">
        <v>0</v>
      </c>
      <c r="M36" s="350">
        <v>3547</v>
      </c>
      <c r="N36" s="2"/>
    </row>
    <row r="37" spans="1:14" s="414" customFormat="1" ht="18" customHeight="1">
      <c r="A37" s="2"/>
      <c r="B37" s="756">
        <v>7</v>
      </c>
      <c r="C37" s="755" t="s">
        <v>854</v>
      </c>
      <c r="D37" s="667">
        <v>48188</v>
      </c>
      <c r="E37" s="667">
        <v>0</v>
      </c>
      <c r="F37" s="667">
        <v>0</v>
      </c>
      <c r="G37" s="667">
        <v>0</v>
      </c>
      <c r="H37" s="667">
        <v>0</v>
      </c>
      <c r="I37" s="667">
        <v>0</v>
      </c>
      <c r="J37" s="667">
        <v>13502</v>
      </c>
      <c r="K37" s="667">
        <v>0</v>
      </c>
      <c r="L37" s="667">
        <v>143</v>
      </c>
      <c r="M37" s="854">
        <v>61833</v>
      </c>
      <c r="N37" s="2"/>
    </row>
    <row r="38" spans="1:14" s="414" customFormat="1" ht="18" customHeight="1">
      <c r="A38" s="2"/>
      <c r="B38" s="769">
        <v>8</v>
      </c>
      <c r="C38" s="898" t="s">
        <v>206</v>
      </c>
      <c r="D38" s="664">
        <v>64367</v>
      </c>
      <c r="E38" s="664">
        <v>0</v>
      </c>
      <c r="F38" s="664">
        <v>1289</v>
      </c>
      <c r="G38" s="664">
        <v>43365</v>
      </c>
      <c r="H38" s="664">
        <v>1050</v>
      </c>
      <c r="I38" s="664">
        <v>47101</v>
      </c>
      <c r="J38" s="664">
        <v>75921</v>
      </c>
      <c r="K38" s="664">
        <v>353</v>
      </c>
      <c r="L38" s="664">
        <v>143</v>
      </c>
      <c r="M38" s="852">
        <v>233589</v>
      </c>
      <c r="N38" s="2"/>
    </row>
    <row r="39" spans="1:14" s="414" customFormat="1" ht="6.6" customHeight="1">
      <c r="A39" s="2"/>
      <c r="B39" s="920"/>
      <c r="C39" s="811"/>
      <c r="D39" s="765"/>
      <c r="E39" s="765"/>
      <c r="F39" s="765"/>
      <c r="G39" s="765"/>
      <c r="H39" s="765"/>
      <c r="I39" s="765"/>
      <c r="J39" s="765"/>
      <c r="K39" s="765"/>
      <c r="L39" s="765"/>
      <c r="M39" s="765"/>
      <c r="N39" s="2"/>
    </row>
    <row r="40" spans="1:14" s="414" customFormat="1" ht="4.3499999999999996" customHeight="1">
      <c r="A40" s="2"/>
      <c r="B40" s="920"/>
      <c r="C40" s="811"/>
      <c r="D40" s="765"/>
      <c r="E40" s="765"/>
      <c r="F40" s="765"/>
      <c r="G40" s="765"/>
      <c r="H40" s="765"/>
      <c r="I40" s="765"/>
      <c r="J40" s="765"/>
      <c r="K40" s="765"/>
      <c r="L40" s="765"/>
      <c r="M40" s="765"/>
      <c r="N40" s="2"/>
    </row>
    <row r="41" spans="1:14" s="414" customFormat="1" ht="15" customHeight="1">
      <c r="A41" s="2"/>
      <c r="B41" s="2030" t="str">
        <f>Last3Qtr</f>
        <v>Q4 2021</v>
      </c>
      <c r="C41" s="2031"/>
      <c r="D41" s="905"/>
      <c r="E41" s="905"/>
      <c r="F41" s="905"/>
      <c r="G41" s="905"/>
      <c r="H41" s="905"/>
      <c r="I41" s="905"/>
      <c r="J41" s="905"/>
      <c r="K41" s="905"/>
      <c r="L41" s="905"/>
      <c r="M41" s="921"/>
      <c r="N41" s="2"/>
    </row>
    <row r="42" spans="1:14" s="414" customFormat="1" ht="18" customHeight="1">
      <c r="A42" s="2"/>
      <c r="B42" s="340">
        <v>1</v>
      </c>
      <c r="C42" s="619" t="s">
        <v>200</v>
      </c>
      <c r="D42" s="348">
        <v>0</v>
      </c>
      <c r="E42" s="348">
        <v>0</v>
      </c>
      <c r="F42" s="348">
        <v>759</v>
      </c>
      <c r="G42" s="348">
        <v>0</v>
      </c>
      <c r="H42" s="348">
        <v>8</v>
      </c>
      <c r="I42" s="348">
        <v>0</v>
      </c>
      <c r="J42" s="348">
        <v>2238</v>
      </c>
      <c r="K42" s="348">
        <v>58</v>
      </c>
      <c r="L42" s="348">
        <v>0</v>
      </c>
      <c r="M42" s="350">
        <v>3063</v>
      </c>
      <c r="N42" s="2"/>
    </row>
    <row r="43" spans="1:14" s="414" customFormat="1" ht="18" customHeight="1">
      <c r="A43" s="2"/>
      <c r="B43" s="340">
        <v>2</v>
      </c>
      <c r="C43" s="619" t="s">
        <v>201</v>
      </c>
      <c r="D43" s="348">
        <v>3936</v>
      </c>
      <c r="E43" s="348">
        <v>0</v>
      </c>
      <c r="F43" s="348">
        <v>128</v>
      </c>
      <c r="G43" s="348">
        <v>0</v>
      </c>
      <c r="H43" s="348">
        <v>30</v>
      </c>
      <c r="I43" s="348">
        <v>0</v>
      </c>
      <c r="J43" s="348">
        <v>53647</v>
      </c>
      <c r="K43" s="348">
        <v>270</v>
      </c>
      <c r="L43" s="348">
        <v>0</v>
      </c>
      <c r="M43" s="350">
        <v>58011</v>
      </c>
      <c r="N43" s="2"/>
    </row>
    <row r="44" spans="1:14" s="414" customFormat="1" ht="18" customHeight="1">
      <c r="A44" s="2"/>
      <c r="B44" s="340">
        <v>3</v>
      </c>
      <c r="C44" s="619" t="s">
        <v>199</v>
      </c>
      <c r="D44" s="348">
        <v>7445</v>
      </c>
      <c r="E44" s="348">
        <v>0</v>
      </c>
      <c r="F44" s="348">
        <v>0</v>
      </c>
      <c r="G44" s="348">
        <v>0</v>
      </c>
      <c r="H44" s="348">
        <v>918</v>
      </c>
      <c r="I44" s="348">
        <v>0</v>
      </c>
      <c r="J44" s="348">
        <v>278</v>
      </c>
      <c r="K44" s="348">
        <v>0</v>
      </c>
      <c r="L44" s="348">
        <v>0</v>
      </c>
      <c r="M44" s="350">
        <v>8641</v>
      </c>
      <c r="N44" s="2"/>
    </row>
    <row r="45" spans="1:14" s="414" customFormat="1" ht="18" customHeight="1">
      <c r="A45" s="2"/>
      <c r="B45" s="340">
        <v>4</v>
      </c>
      <c r="C45" s="619" t="s">
        <v>842</v>
      </c>
      <c r="D45" s="348">
        <v>5083</v>
      </c>
      <c r="E45" s="348">
        <v>0</v>
      </c>
      <c r="F45" s="348">
        <v>0</v>
      </c>
      <c r="G45" s="348">
        <v>39644</v>
      </c>
      <c r="H45" s="348">
        <v>0</v>
      </c>
      <c r="I45" s="348">
        <v>9235</v>
      </c>
      <c r="J45" s="348">
        <v>651</v>
      </c>
      <c r="K45" s="348">
        <v>4</v>
      </c>
      <c r="L45" s="348">
        <v>0</v>
      </c>
      <c r="M45" s="350">
        <v>54617</v>
      </c>
      <c r="N45" s="2"/>
    </row>
    <row r="46" spans="1:14" s="414" customFormat="1" ht="18" customHeight="1">
      <c r="A46" s="2"/>
      <c r="B46" s="340">
        <v>5</v>
      </c>
      <c r="C46" s="619" t="s">
        <v>192</v>
      </c>
      <c r="D46" s="348">
        <v>384</v>
      </c>
      <c r="E46" s="348">
        <v>0</v>
      </c>
      <c r="F46" s="348">
        <v>490</v>
      </c>
      <c r="G46" s="348">
        <v>0</v>
      </c>
      <c r="H46" s="348">
        <v>0</v>
      </c>
      <c r="I46" s="348">
        <v>35258</v>
      </c>
      <c r="J46" s="348">
        <v>285</v>
      </c>
      <c r="K46" s="348">
        <v>28</v>
      </c>
      <c r="L46" s="348">
        <v>0</v>
      </c>
      <c r="M46" s="350">
        <v>36445</v>
      </c>
      <c r="N46" s="2"/>
    </row>
    <row r="47" spans="1:14" s="414" customFormat="1" ht="18" customHeight="1">
      <c r="A47" s="2"/>
      <c r="B47" s="340">
        <v>6</v>
      </c>
      <c r="C47" s="619" t="s">
        <v>855</v>
      </c>
      <c r="D47" s="348">
        <v>0</v>
      </c>
      <c r="E47" s="348">
        <v>0</v>
      </c>
      <c r="F47" s="348">
        <v>0</v>
      </c>
      <c r="G47" s="348">
        <v>0</v>
      </c>
      <c r="H47" s="348">
        <v>0</v>
      </c>
      <c r="I47" s="348">
        <v>0</v>
      </c>
      <c r="J47" s="348">
        <v>3249</v>
      </c>
      <c r="K47" s="348">
        <v>0</v>
      </c>
      <c r="L47" s="348">
        <v>0</v>
      </c>
      <c r="M47" s="350">
        <v>3249</v>
      </c>
      <c r="N47" s="2"/>
    </row>
    <row r="48" spans="1:14" s="414" customFormat="1" ht="18" customHeight="1">
      <c r="A48" s="2"/>
      <c r="B48" s="756">
        <v>7</v>
      </c>
      <c r="C48" s="755" t="s">
        <v>854</v>
      </c>
      <c r="D48" s="667">
        <v>35694</v>
      </c>
      <c r="E48" s="667">
        <v>0</v>
      </c>
      <c r="F48" s="667">
        <v>0</v>
      </c>
      <c r="G48" s="667">
        <v>0</v>
      </c>
      <c r="H48" s="667">
        <v>0</v>
      </c>
      <c r="I48" s="667">
        <v>0</v>
      </c>
      <c r="J48" s="667">
        <v>13009</v>
      </c>
      <c r="K48" s="667">
        <v>0</v>
      </c>
      <c r="L48" s="667">
        <v>131</v>
      </c>
      <c r="M48" s="854">
        <v>48834</v>
      </c>
      <c r="N48" s="2"/>
    </row>
    <row r="49" spans="1:14" s="414" customFormat="1" ht="18" customHeight="1">
      <c r="A49" s="2"/>
      <c r="B49" s="769">
        <v>8</v>
      </c>
      <c r="C49" s="898" t="s">
        <v>206</v>
      </c>
      <c r="D49" s="664">
        <v>52542</v>
      </c>
      <c r="E49" s="664">
        <v>0</v>
      </c>
      <c r="F49" s="664">
        <v>1377</v>
      </c>
      <c r="G49" s="664">
        <v>39644</v>
      </c>
      <c r="H49" s="664">
        <v>956</v>
      </c>
      <c r="I49" s="664">
        <v>44493</v>
      </c>
      <c r="J49" s="664">
        <v>73357</v>
      </c>
      <c r="K49" s="664">
        <v>360</v>
      </c>
      <c r="L49" s="664">
        <v>131</v>
      </c>
      <c r="M49" s="852">
        <v>212860</v>
      </c>
      <c r="N49" s="2"/>
    </row>
    <row r="50" spans="1:14" s="414" customFormat="1" ht="36" customHeight="1">
      <c r="A50" s="2"/>
      <c r="B50" s="2012" t="s">
        <v>853</v>
      </c>
      <c r="C50" s="2012"/>
      <c r="D50" s="2012"/>
      <c r="E50" s="2012"/>
      <c r="F50" s="2012"/>
      <c r="G50" s="2012"/>
      <c r="H50" s="2012"/>
      <c r="I50" s="2012"/>
      <c r="J50" s="2012"/>
      <c r="K50" s="2012"/>
      <c r="L50" s="2012"/>
      <c r="M50" s="2012"/>
      <c r="N50" s="2"/>
    </row>
    <row r="51" spans="1:14" s="414" customFormat="1" ht="12.75">
      <c r="A51" s="2"/>
      <c r="B51" s="440" t="s">
        <v>838</v>
      </c>
      <c r="C51" s="440"/>
      <c r="D51" s="440"/>
      <c r="E51" s="440"/>
      <c r="F51" s="440"/>
      <c r="G51" s="440"/>
      <c r="H51" s="440"/>
      <c r="I51" s="440"/>
      <c r="J51" s="440"/>
      <c r="K51" s="440"/>
      <c r="L51" s="440"/>
      <c r="M51" s="440"/>
      <c r="N51" s="2"/>
    </row>
    <row r="52" spans="1:14" s="414" customFormat="1" ht="12.95" customHeight="1">
      <c r="A52" s="2"/>
      <c r="B52" s="2012" t="s">
        <v>852</v>
      </c>
      <c r="C52" s="2012"/>
      <c r="D52" s="2012"/>
      <c r="E52" s="2012"/>
      <c r="F52" s="2012"/>
      <c r="G52" s="2012"/>
      <c r="H52" s="2012"/>
      <c r="I52" s="2012"/>
      <c r="J52" s="2012"/>
      <c r="K52" s="2012"/>
      <c r="L52" s="2012"/>
      <c r="M52" s="2012"/>
      <c r="N52" s="2"/>
    </row>
    <row r="53" spans="1:14" s="414" customFormat="1" ht="15" hidden="1" customHeight="1">
      <c r="A53" s="2"/>
      <c r="B53" s="920"/>
      <c r="C53" s="811"/>
      <c r="D53" s="765"/>
      <c r="E53" s="765"/>
      <c r="F53" s="765"/>
      <c r="G53" s="765"/>
      <c r="H53" s="765"/>
      <c r="I53" s="765"/>
      <c r="J53" s="765"/>
      <c r="K53" s="765"/>
      <c r="L53" s="765"/>
      <c r="M53" s="765"/>
      <c r="N53" s="2"/>
    </row>
    <row r="54" spans="1:14" s="414" customFormat="1" ht="8.1" hidden="1" customHeight="1">
      <c r="A54" s="2"/>
      <c r="B54" s="2"/>
      <c r="C54" s="2"/>
      <c r="D54" s="2"/>
      <c r="E54" s="2"/>
      <c r="F54" s="2"/>
      <c r="G54" s="2"/>
      <c r="H54" s="2"/>
      <c r="I54" s="2"/>
      <c r="J54" s="2"/>
      <c r="K54" s="2"/>
      <c r="L54" s="2"/>
      <c r="M54" s="2"/>
      <c r="N54" s="2"/>
    </row>
    <row r="55" spans="1:14" s="414" customFormat="1" ht="12.75" hidden="1">
      <c r="A55" s="2"/>
    </row>
    <row r="56" spans="1:14" s="414" customFormat="1" ht="12.75" hidden="1">
      <c r="A56" s="2"/>
    </row>
    <row r="57" spans="1:14" s="414" customFormat="1" ht="12.75" hidden="1">
      <c r="A57" s="2"/>
    </row>
    <row r="58" spans="1:14" s="414" customFormat="1" ht="12.75" hidden="1">
      <c r="A58" s="2"/>
    </row>
    <row r="59" spans="1:14" s="414" customFormat="1" ht="12.75" hidden="1">
      <c r="A59" s="2"/>
    </row>
    <row r="60" spans="1:14" s="414" customFormat="1" ht="12.75" hidden="1">
      <c r="A60" s="2"/>
    </row>
    <row r="61" spans="1:14" s="414" customFormat="1" ht="12.75" hidden="1">
      <c r="A61" s="2"/>
    </row>
    <row r="62" spans="1:14" s="414" customFormat="1" ht="12.75" hidden="1">
      <c r="A62" s="2"/>
    </row>
    <row r="63" spans="1:14" s="414" customFormat="1" ht="12.75" hidden="1">
      <c r="A63" s="2"/>
    </row>
    <row r="64" spans="1:14" s="414" customFormat="1" ht="12.75" hidden="1">
      <c r="A64" s="2"/>
    </row>
    <row r="65" spans="1:1" s="414" customFormat="1" ht="12.75" hidden="1">
      <c r="A65" s="2"/>
    </row>
    <row r="66" spans="1:1" s="414" customFormat="1" ht="12.75" hidden="1">
      <c r="A66" s="2"/>
    </row>
    <row r="67" spans="1:1" s="414" customFormat="1" ht="12.75" hidden="1">
      <c r="A67" s="2"/>
    </row>
    <row r="68" spans="1:1" s="414" customFormat="1" ht="12.75" hidden="1">
      <c r="A68" s="2"/>
    </row>
    <row r="69" spans="1:1" s="414" customFormat="1" ht="12.75" hidden="1">
      <c r="A69" s="2"/>
    </row>
    <row r="70" spans="1:1" s="414" customFormat="1" ht="12.75" hidden="1">
      <c r="A70" s="2"/>
    </row>
    <row r="71" spans="1:1" s="414" customFormat="1" ht="12.75" hidden="1">
      <c r="A71" s="2"/>
    </row>
    <row r="72" spans="1:1" s="414" customFormat="1" ht="12.75" hidden="1">
      <c r="A72" s="2"/>
    </row>
    <row r="73" spans="1:1" s="414" customFormat="1" ht="12.75" hidden="1">
      <c r="A73" s="2"/>
    </row>
    <row r="74" spans="1:1" s="414" customFormat="1" ht="12.75" hidden="1">
      <c r="A74" s="2"/>
    </row>
    <row r="75" spans="1:1" s="414" customFormat="1" ht="12.75" hidden="1">
      <c r="A75" s="2"/>
    </row>
    <row r="76" spans="1:1" s="414" customFormat="1" ht="12.75" hidden="1">
      <c r="A76" s="2"/>
    </row>
    <row r="77" spans="1:1" s="414" customFormat="1" ht="12.75" hidden="1">
      <c r="A77" s="2"/>
    </row>
    <row r="78" spans="1:1" s="414" customFormat="1" ht="12.75" hidden="1">
      <c r="A78" s="2"/>
    </row>
    <row r="79" spans="1:1" s="414" customFormat="1" ht="12.75" hidden="1">
      <c r="A79" s="2"/>
    </row>
    <row r="80" spans="1:1" s="414" customFormat="1" ht="12.75" hidden="1">
      <c r="A80" s="2"/>
    </row>
    <row r="81" spans="1:1" s="414" customFormat="1" ht="12.75" hidden="1">
      <c r="A81" s="2"/>
    </row>
    <row r="82" spans="1:1" s="414" customFormat="1" ht="12.75" hidden="1">
      <c r="A82" s="2"/>
    </row>
    <row r="83" spans="1:1" s="414" customFormat="1" ht="12.75" hidden="1">
      <c r="A83" s="2"/>
    </row>
    <row r="84" spans="1:1" s="414" customFormat="1" ht="12.75" hidden="1">
      <c r="A84" s="2"/>
    </row>
    <row r="85" spans="1:1" s="414" customFormat="1" ht="12.75" hidden="1">
      <c r="A85" s="2"/>
    </row>
    <row r="86" spans="1:1" s="414" customFormat="1" ht="12.75" hidden="1">
      <c r="A86" s="2"/>
    </row>
    <row r="87" spans="1:1" s="414" customFormat="1" ht="12.75" hidden="1">
      <c r="A87" s="2"/>
    </row>
    <row r="88" spans="1:1" s="414" customFormat="1" ht="12.75" hidden="1">
      <c r="A88" s="2"/>
    </row>
    <row r="89" spans="1:1" s="414" customFormat="1" ht="12.75" hidden="1">
      <c r="A89" s="2"/>
    </row>
    <row r="90" spans="1:1" s="414" customFormat="1" ht="12.75" hidden="1">
      <c r="A90" s="2"/>
    </row>
    <row r="91" spans="1:1" s="414" customFormat="1" ht="12.75" hidden="1">
      <c r="A91" s="2"/>
    </row>
    <row r="92" spans="1:1" s="414" customFormat="1" ht="12.75" hidden="1">
      <c r="A92" s="2"/>
    </row>
    <row r="93" spans="1:1" s="414" customFormat="1" ht="12.75" hidden="1">
      <c r="A93" s="2"/>
    </row>
    <row r="94" spans="1:1" s="414" customFormat="1" ht="12.75" hidden="1">
      <c r="A94" s="2"/>
    </row>
    <row r="95" spans="1:1" s="414" customFormat="1" ht="12.75" hidden="1">
      <c r="A95" s="2"/>
    </row>
    <row r="96" spans="1:1" s="414" customFormat="1" ht="12.75" hidden="1">
      <c r="A96" s="2"/>
    </row>
    <row r="97" spans="1:1" s="414" customFormat="1" ht="12.75" hidden="1">
      <c r="A97" s="2"/>
    </row>
    <row r="98" spans="1:1" s="414" customFormat="1" ht="12.75" hidden="1">
      <c r="A98" s="2"/>
    </row>
    <row r="99" spans="1:1" s="414" customFormat="1" ht="12.75" hidden="1">
      <c r="A99" s="2"/>
    </row>
    <row r="100" spans="1:1" s="414" customFormat="1" ht="12.75" hidden="1">
      <c r="A100" s="2"/>
    </row>
    <row r="101" spans="1:1" s="414" customFormat="1" ht="12.75" hidden="1">
      <c r="A101" s="2"/>
    </row>
    <row r="102" spans="1:1" s="414" customFormat="1" ht="12.75" hidden="1">
      <c r="A102" s="2"/>
    </row>
    <row r="103" spans="1:1" s="414" customFormat="1" ht="12.75" hidden="1">
      <c r="A103" s="2"/>
    </row>
    <row r="104" spans="1:1" s="414" customFormat="1" ht="12.75" hidden="1">
      <c r="A104" s="2"/>
    </row>
    <row r="105" spans="1:1" s="414" customFormat="1" ht="12.75" hidden="1">
      <c r="A105" s="2"/>
    </row>
    <row r="106" spans="1:1" s="414" customFormat="1" ht="12.75" hidden="1">
      <c r="A106" s="2"/>
    </row>
    <row r="107" spans="1:1" s="414" customFormat="1" ht="12.75" hidden="1">
      <c r="A107" s="2"/>
    </row>
    <row r="108" spans="1:1" s="414" customFormat="1" ht="12.75" hidden="1">
      <c r="A108" s="2"/>
    </row>
    <row r="109" spans="1:1" s="414" customFormat="1" ht="12.75" hidden="1">
      <c r="A109" s="2"/>
    </row>
    <row r="110" spans="1:1" s="414" customFormat="1" ht="12.75" hidden="1">
      <c r="A110" s="2"/>
    </row>
    <row r="111" spans="1:1" s="414" customFormat="1" ht="12.75" hidden="1">
      <c r="A111" s="2"/>
    </row>
    <row r="112" spans="1:1" s="414" customFormat="1" ht="12.75" hidden="1">
      <c r="A112" s="2"/>
    </row>
    <row r="113" spans="1:1" s="414" customFormat="1" ht="12.75" hidden="1">
      <c r="A113" s="2"/>
    </row>
    <row r="114" spans="1:1" s="414" customFormat="1" ht="12.75" hidden="1">
      <c r="A114" s="2"/>
    </row>
    <row r="115" spans="1:1" s="414" customFormat="1" ht="12.75" hidden="1">
      <c r="A115" s="2"/>
    </row>
    <row r="116" spans="1:1" s="414" customFormat="1" ht="12.75" hidden="1">
      <c r="A116" s="2"/>
    </row>
    <row r="117" spans="1:1" s="414" customFormat="1" ht="12.75" hidden="1">
      <c r="A117" s="2"/>
    </row>
    <row r="118" spans="1:1" s="414" customFormat="1" ht="12.75" hidden="1">
      <c r="A118" s="2"/>
    </row>
    <row r="119" spans="1:1" s="414" customFormat="1" ht="12.75" hidden="1">
      <c r="A119" s="2"/>
    </row>
    <row r="120" spans="1:1" s="414" customFormat="1" ht="12.75" hidden="1">
      <c r="A120" s="2"/>
    </row>
    <row r="121" spans="1:1" s="414" customFormat="1" ht="12.75" hidden="1">
      <c r="A121" s="2"/>
    </row>
    <row r="122" spans="1:1" s="414" customFormat="1" ht="12.75" hidden="1">
      <c r="A122" s="2"/>
    </row>
    <row r="123" spans="1:1" s="414" customFormat="1" ht="12.75" hidden="1">
      <c r="A123" s="2"/>
    </row>
    <row r="124" spans="1:1" s="414" customFormat="1" ht="12.75" hidden="1">
      <c r="A124" s="2"/>
    </row>
    <row r="125" spans="1:1" s="414" customFormat="1" ht="12.75" hidden="1">
      <c r="A125" s="2"/>
    </row>
    <row r="126" spans="1:1" s="414" customFormat="1" ht="12.75" hidden="1">
      <c r="A126" s="2"/>
    </row>
    <row r="127" spans="1:1" s="414" customFormat="1" ht="12.75" hidden="1">
      <c r="A127" s="2"/>
    </row>
    <row r="128" spans="1:1" s="414" customFormat="1" ht="12.75" hidden="1">
      <c r="A128" s="2"/>
    </row>
    <row r="129" spans="1:1" s="414" customFormat="1" ht="12.75" hidden="1">
      <c r="A129" s="2"/>
    </row>
    <row r="130" spans="1:1" s="414" customFormat="1" ht="12.75" hidden="1">
      <c r="A130" s="2"/>
    </row>
    <row r="131" spans="1:1" s="414" customFormat="1" ht="12.75" hidden="1">
      <c r="A131" s="2"/>
    </row>
    <row r="132" spans="1:1" s="414" customFormat="1" ht="12.75" hidden="1">
      <c r="A132" s="2"/>
    </row>
    <row r="133" spans="1:1" s="414" customFormat="1" ht="12.75" hidden="1">
      <c r="A133" s="2"/>
    </row>
    <row r="134" spans="1:1" s="414" customFormat="1" ht="12.75" hidden="1">
      <c r="A134" s="2"/>
    </row>
    <row r="135" spans="1:1" s="414" customFormat="1" ht="12.75" hidden="1">
      <c r="A135" s="2"/>
    </row>
    <row r="136" spans="1:1" s="414" customFormat="1" ht="12.75" hidden="1">
      <c r="A136" s="2"/>
    </row>
    <row r="137" spans="1:1" s="414" customFormat="1" ht="12.75" hidden="1">
      <c r="A137" s="2"/>
    </row>
    <row r="138" spans="1:1" s="414" customFormat="1" ht="12.75" hidden="1">
      <c r="A138" s="2"/>
    </row>
    <row r="139" spans="1:1" s="414" customFormat="1" ht="12.75" hidden="1">
      <c r="A139" s="2"/>
    </row>
    <row r="140" spans="1:1" s="414" customFormat="1" ht="12.75" hidden="1">
      <c r="A140" s="2"/>
    </row>
    <row r="141" spans="1:1" s="414" customFormat="1" ht="12.75" hidden="1">
      <c r="A141" s="2"/>
    </row>
    <row r="142" spans="1:1" s="414" customFormat="1" ht="12.75" hidden="1">
      <c r="A142" s="2"/>
    </row>
    <row r="143" spans="1:1" s="414" customFormat="1" ht="12.75" hidden="1">
      <c r="A143" s="2"/>
    </row>
    <row r="144" spans="1:1" s="414" customFormat="1" ht="12.75" hidden="1">
      <c r="A144" s="2"/>
    </row>
    <row r="145" spans="1:1" s="414" customFormat="1" ht="12.75" hidden="1">
      <c r="A145" s="2"/>
    </row>
    <row r="146" spans="1:1" s="414" customFormat="1" ht="12.75" hidden="1">
      <c r="A146" s="2"/>
    </row>
    <row r="147" spans="1:1" s="414" customFormat="1" ht="12.75" hidden="1">
      <c r="A147" s="2"/>
    </row>
  </sheetData>
  <mergeCells count="17">
    <mergeCell ref="B8:C8"/>
    <mergeCell ref="B41:C41"/>
    <mergeCell ref="B30:C30"/>
    <mergeCell ref="B52:M52"/>
    <mergeCell ref="B19:C19"/>
    <mergeCell ref="B50:M50"/>
    <mergeCell ref="B3:B7"/>
    <mergeCell ref="G4:G7"/>
    <mergeCell ref="D4:D7"/>
    <mergeCell ref="M4:M7"/>
    <mergeCell ref="L4:L7"/>
    <mergeCell ref="K4:K7"/>
    <mergeCell ref="J4:J7"/>
    <mergeCell ref="I4:I7"/>
    <mergeCell ref="H4:H7"/>
    <mergeCell ref="F4:F7"/>
    <mergeCell ref="E4:E7"/>
  </mergeCells>
  <hyperlinks>
    <hyperlink ref="B1" location="ToC!A1" display="Back to Table of Contents" xr:uid="{8AEA4013-6B87-441F-B3ED-214ED49D280B}"/>
  </hyperlinks>
  <pageMargins left="0.5" right="0.5" top="0.5" bottom="0.5" header="0.25" footer="0.3"/>
  <pageSetup scale="67" fitToWidth="0" orientation="landscape" r:id="rId1"/>
  <headerFooter>
    <oddFooter>&amp;L&amp;G&amp;CSupplementary Regulatory Capital Disclosure&amp;R Page &amp;P of &amp;N</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43A60-D1FB-4D43-B62E-D691B7948095}">
  <sheetPr codeName="Sheet22">
    <tabColor theme="5"/>
  </sheetPr>
  <dimension ref="A1:S195"/>
  <sheetViews>
    <sheetView topLeftCell="A16" zoomScale="90" zoomScaleNormal="90" workbookViewId="0"/>
  </sheetViews>
  <sheetFormatPr defaultColWidth="0" defaultRowHeight="15" zeroHeight="1"/>
  <cols>
    <col min="1" max="1" width="1.5703125" style="1" customWidth="1"/>
    <col min="2" max="2" width="20.5703125" customWidth="1"/>
    <col min="3" max="3" width="14.42578125" customWidth="1"/>
    <col min="4" max="4" width="9.5703125" customWidth="1"/>
    <col min="5" max="5" width="9.42578125" customWidth="1"/>
    <col min="6" max="6" width="9.42578125" style="933" customWidth="1"/>
    <col min="7" max="7" width="9.42578125" customWidth="1"/>
    <col min="8" max="8" width="9.42578125" style="934" customWidth="1"/>
    <col min="9" max="9" width="10.5703125" customWidth="1"/>
    <col min="10" max="10" width="9.42578125" style="934" customWidth="1"/>
    <col min="11" max="11" width="10.42578125" style="934" customWidth="1"/>
    <col min="12" max="12" width="9.42578125" customWidth="1"/>
    <col min="13" max="13" width="9.42578125" style="933" customWidth="1"/>
    <col min="14" max="14" width="9.42578125" customWidth="1"/>
    <col min="15" max="15" width="10.85546875" customWidth="1"/>
    <col min="16" max="16" width="1.5703125" customWidth="1"/>
    <col min="17" max="16384" width="8.5703125" hidden="1"/>
  </cols>
  <sheetData>
    <row r="1" spans="1:19" ht="12" customHeight="1">
      <c r="B1" s="141" t="s">
        <v>126</v>
      </c>
      <c r="C1" s="1"/>
      <c r="D1" s="1"/>
      <c r="E1" s="1"/>
      <c r="F1" s="1006"/>
      <c r="G1" s="1"/>
      <c r="H1" s="1007"/>
      <c r="I1" s="1"/>
      <c r="J1" s="1007"/>
      <c r="K1" s="1007"/>
      <c r="L1" s="1"/>
      <c r="M1" s="1006"/>
      <c r="N1" s="1"/>
      <c r="O1" s="1"/>
      <c r="P1" s="1"/>
      <c r="Q1" s="1"/>
      <c r="R1" s="1"/>
      <c r="S1" s="1"/>
    </row>
    <row r="2" spans="1:19" s="467" customFormat="1" ht="20.100000000000001" customHeight="1">
      <c r="A2" s="49"/>
      <c r="B2" s="1005" t="s">
        <v>900</v>
      </c>
      <c r="C2" s="1004"/>
      <c r="D2" s="1004"/>
      <c r="E2" s="1004"/>
      <c r="F2" s="1004"/>
      <c r="G2" s="1004"/>
      <c r="H2" s="1004"/>
      <c r="I2" s="1004"/>
      <c r="J2" s="1004"/>
      <c r="K2" s="1004"/>
      <c r="L2" s="1004"/>
      <c r="M2" s="1004"/>
      <c r="N2" s="1004"/>
      <c r="O2" s="1003"/>
      <c r="P2" s="49"/>
    </row>
    <row r="3" spans="1:19">
      <c r="B3" s="2050" t="s">
        <v>162</v>
      </c>
      <c r="C3" s="2052" t="s">
        <v>899</v>
      </c>
      <c r="D3" s="1000" t="s">
        <v>235</v>
      </c>
      <c r="E3" s="1000" t="s">
        <v>422</v>
      </c>
      <c r="F3" s="1001" t="s">
        <v>419</v>
      </c>
      <c r="G3" s="1000" t="s">
        <v>470</v>
      </c>
      <c r="H3" s="1002" t="s">
        <v>469</v>
      </c>
      <c r="I3" s="1000" t="s">
        <v>468</v>
      </c>
      <c r="J3" s="1002" t="s">
        <v>467</v>
      </c>
      <c r="K3" s="1002" t="s">
        <v>861</v>
      </c>
      <c r="L3" s="1000" t="s">
        <v>860</v>
      </c>
      <c r="M3" s="1001" t="s">
        <v>859</v>
      </c>
      <c r="N3" s="1000" t="s">
        <v>898</v>
      </c>
      <c r="O3" s="999" t="s">
        <v>897</v>
      </c>
      <c r="P3" s="1"/>
    </row>
    <row r="4" spans="1:19" s="414" customFormat="1" ht="70.5" customHeight="1">
      <c r="A4" s="2"/>
      <c r="B4" s="2051"/>
      <c r="C4" s="2053"/>
      <c r="D4" s="997" t="s">
        <v>896</v>
      </c>
      <c r="E4" s="997" t="s">
        <v>895</v>
      </c>
      <c r="F4" s="998" t="s">
        <v>894</v>
      </c>
      <c r="G4" s="997" t="s">
        <v>893</v>
      </c>
      <c r="H4" s="997" t="s">
        <v>892</v>
      </c>
      <c r="I4" s="997" t="s">
        <v>891</v>
      </c>
      <c r="J4" s="997" t="s">
        <v>890</v>
      </c>
      <c r="K4" s="997" t="s">
        <v>889</v>
      </c>
      <c r="L4" s="997" t="s">
        <v>888</v>
      </c>
      <c r="M4" s="998" t="s">
        <v>887</v>
      </c>
      <c r="N4" s="997" t="s">
        <v>886</v>
      </c>
      <c r="O4" s="996" t="s">
        <v>885</v>
      </c>
      <c r="P4" s="2"/>
    </row>
    <row r="5" spans="1:19" s="414" customFormat="1" ht="15" customHeight="1">
      <c r="A5" s="2"/>
      <c r="B5" s="2048" t="str">
        <f>+CurrQtr</f>
        <v>Q3 2022</v>
      </c>
      <c r="C5" s="2049"/>
      <c r="D5" s="987"/>
      <c r="E5" s="987"/>
      <c r="F5" s="987"/>
      <c r="G5" s="987"/>
      <c r="H5" s="988"/>
      <c r="I5" s="987"/>
      <c r="J5" s="988"/>
      <c r="K5" s="988"/>
      <c r="L5" s="987"/>
      <c r="M5" s="986"/>
      <c r="N5" s="985"/>
      <c r="O5" s="984"/>
      <c r="P5" s="2"/>
    </row>
    <row r="6" spans="1:19" s="414" customFormat="1" ht="15" customHeight="1">
      <c r="A6" s="2"/>
      <c r="B6" s="2045" t="s">
        <v>884</v>
      </c>
      <c r="C6" s="619"/>
      <c r="D6" s="619"/>
      <c r="E6" s="619"/>
      <c r="F6" s="973"/>
      <c r="G6" s="619"/>
      <c r="H6" s="974"/>
      <c r="I6" s="619"/>
      <c r="J6" s="974"/>
      <c r="K6" s="969"/>
      <c r="L6" s="619"/>
      <c r="M6" s="973"/>
      <c r="N6" s="972"/>
      <c r="O6" s="967"/>
      <c r="P6" s="2"/>
    </row>
    <row r="7" spans="1:19" s="414" customFormat="1" ht="15" customHeight="1">
      <c r="A7" s="2"/>
      <c r="B7" s="2045"/>
      <c r="C7" s="971" t="s">
        <v>880</v>
      </c>
      <c r="D7" s="968">
        <v>30414</v>
      </c>
      <c r="E7" s="968">
        <v>0</v>
      </c>
      <c r="F7" s="970">
        <v>0</v>
      </c>
      <c r="G7" s="968">
        <v>74135</v>
      </c>
      <c r="H7" s="721">
        <v>0</v>
      </c>
      <c r="I7" s="968">
        <v>192367</v>
      </c>
      <c r="J7" s="721">
        <v>0.2228</v>
      </c>
      <c r="K7" s="969"/>
      <c r="L7" s="968">
        <v>285</v>
      </c>
      <c r="M7" s="342">
        <v>4.0000000000000001E-3</v>
      </c>
      <c r="N7" s="968">
        <v>0</v>
      </c>
      <c r="O7" s="967"/>
      <c r="P7" s="983"/>
    </row>
    <row r="8" spans="1:19" s="414" customFormat="1" ht="15" customHeight="1">
      <c r="A8" s="2"/>
      <c r="B8" s="2045"/>
      <c r="C8" s="971" t="s">
        <v>879</v>
      </c>
      <c r="D8" s="968">
        <v>27251</v>
      </c>
      <c r="E8" s="968">
        <v>0</v>
      </c>
      <c r="F8" s="970">
        <v>0</v>
      </c>
      <c r="G8" s="968">
        <v>1805</v>
      </c>
      <c r="H8" s="721">
        <v>1.8E-3</v>
      </c>
      <c r="I8" s="968">
        <v>115914</v>
      </c>
      <c r="J8" s="721">
        <v>0.23319999999999999</v>
      </c>
      <c r="K8" s="969"/>
      <c r="L8" s="968">
        <v>169</v>
      </c>
      <c r="M8" s="342">
        <v>9.2999999999999999E-2</v>
      </c>
      <c r="N8" s="968">
        <v>1</v>
      </c>
      <c r="O8" s="967"/>
      <c r="P8" s="983"/>
    </row>
    <row r="9" spans="1:19" s="414" customFormat="1" ht="15" customHeight="1">
      <c r="A9" s="2"/>
      <c r="B9" s="2045"/>
      <c r="C9" s="971" t="s">
        <v>878</v>
      </c>
      <c r="D9" s="968">
        <v>546</v>
      </c>
      <c r="E9" s="968">
        <v>0</v>
      </c>
      <c r="F9" s="970">
        <v>0</v>
      </c>
      <c r="G9" s="968">
        <v>0</v>
      </c>
      <c r="H9" s="721">
        <v>0</v>
      </c>
      <c r="I9" s="968">
        <v>3060</v>
      </c>
      <c r="J9" s="721">
        <v>0</v>
      </c>
      <c r="K9" s="969"/>
      <c r="L9" s="968">
        <v>0</v>
      </c>
      <c r="M9" s="342">
        <v>0</v>
      </c>
      <c r="N9" s="968">
        <v>0</v>
      </c>
      <c r="O9" s="967"/>
      <c r="P9" s="983"/>
    </row>
    <row r="10" spans="1:19" s="414" customFormat="1" ht="15" customHeight="1">
      <c r="A10" s="2"/>
      <c r="B10" s="2045"/>
      <c r="C10" s="971" t="s">
        <v>877</v>
      </c>
      <c r="D10" s="968">
        <v>14419</v>
      </c>
      <c r="E10" s="968">
        <v>0</v>
      </c>
      <c r="F10" s="970">
        <v>0</v>
      </c>
      <c r="G10" s="968">
        <v>427</v>
      </c>
      <c r="H10" s="721">
        <v>6.7000000000000002E-3</v>
      </c>
      <c r="I10" s="968">
        <v>54150</v>
      </c>
      <c r="J10" s="721">
        <v>0.19089999999999999</v>
      </c>
      <c r="K10" s="969"/>
      <c r="L10" s="968">
        <v>83</v>
      </c>
      <c r="M10" s="342">
        <v>0.19400000000000001</v>
      </c>
      <c r="N10" s="968">
        <v>1</v>
      </c>
      <c r="O10" s="967"/>
      <c r="P10" s="983"/>
    </row>
    <row r="11" spans="1:19" s="414" customFormat="1" ht="15" customHeight="1">
      <c r="A11" s="2"/>
      <c r="B11" s="2045"/>
      <c r="C11" s="971" t="s">
        <v>876</v>
      </c>
      <c r="D11" s="968">
        <v>2703</v>
      </c>
      <c r="E11" s="968">
        <v>0</v>
      </c>
      <c r="F11" s="970">
        <v>0</v>
      </c>
      <c r="G11" s="968">
        <v>12</v>
      </c>
      <c r="H11" s="721">
        <v>1.95E-2</v>
      </c>
      <c r="I11" s="968">
        <v>9730</v>
      </c>
      <c r="J11" s="721">
        <v>0.1173</v>
      </c>
      <c r="K11" s="969"/>
      <c r="L11" s="968">
        <v>3</v>
      </c>
      <c r="M11" s="342">
        <v>0.24</v>
      </c>
      <c r="N11" s="968">
        <v>0</v>
      </c>
      <c r="O11" s="967"/>
      <c r="P11" s="983"/>
    </row>
    <row r="12" spans="1:19" s="414" customFormat="1" ht="14.85" customHeight="1">
      <c r="A12" s="2"/>
      <c r="B12" s="2045"/>
      <c r="C12" s="971" t="s">
        <v>875</v>
      </c>
      <c r="D12" s="968">
        <v>389</v>
      </c>
      <c r="E12" s="968">
        <v>0</v>
      </c>
      <c r="F12" s="970">
        <v>0</v>
      </c>
      <c r="G12" s="968">
        <v>0</v>
      </c>
      <c r="H12" s="721">
        <v>0</v>
      </c>
      <c r="I12" s="968">
        <v>1834</v>
      </c>
      <c r="J12" s="721">
        <v>0</v>
      </c>
      <c r="K12" s="969"/>
      <c r="L12" s="968">
        <v>0</v>
      </c>
      <c r="M12" s="342">
        <v>0</v>
      </c>
      <c r="N12" s="968">
        <v>0</v>
      </c>
      <c r="O12" s="967"/>
      <c r="P12" s="983"/>
    </row>
    <row r="13" spans="1:19" s="414" customFormat="1" ht="15.6" customHeight="1">
      <c r="A13" s="2"/>
      <c r="B13" s="2045"/>
      <c r="C13" s="971" t="s">
        <v>874</v>
      </c>
      <c r="D13" s="968">
        <v>457</v>
      </c>
      <c r="E13" s="968">
        <v>0</v>
      </c>
      <c r="F13" s="970">
        <v>0</v>
      </c>
      <c r="G13" s="968">
        <v>0</v>
      </c>
      <c r="H13" s="721">
        <v>0</v>
      </c>
      <c r="I13" s="968">
        <v>2183</v>
      </c>
      <c r="J13" s="721">
        <v>0</v>
      </c>
      <c r="K13" s="969"/>
      <c r="L13" s="968">
        <v>0</v>
      </c>
      <c r="M13" s="342">
        <v>0</v>
      </c>
      <c r="N13" s="968">
        <v>0</v>
      </c>
      <c r="O13" s="967"/>
      <c r="P13" s="2"/>
    </row>
    <row r="14" spans="1:19" s="414" customFormat="1" ht="15.6" customHeight="1">
      <c r="A14" s="2"/>
      <c r="B14" s="2045"/>
      <c r="C14" s="966" t="s">
        <v>873</v>
      </c>
      <c r="D14" s="961">
        <v>201</v>
      </c>
      <c r="E14" s="961">
        <v>0</v>
      </c>
      <c r="F14" s="965">
        <v>0</v>
      </c>
      <c r="G14" s="961">
        <v>0</v>
      </c>
      <c r="H14" s="964">
        <v>1</v>
      </c>
      <c r="I14" s="961">
        <v>1134</v>
      </c>
      <c r="J14" s="964">
        <v>1.05</v>
      </c>
      <c r="K14" s="963"/>
      <c r="L14" s="961">
        <v>0</v>
      </c>
      <c r="M14" s="962">
        <v>0.114</v>
      </c>
      <c r="N14" s="961">
        <v>0</v>
      </c>
      <c r="O14" s="960"/>
      <c r="P14" s="2"/>
    </row>
    <row r="15" spans="1:19" s="414" customFormat="1" ht="15" customHeight="1">
      <c r="A15" s="2"/>
      <c r="B15" s="2045"/>
      <c r="C15" s="982" t="s">
        <v>872</v>
      </c>
      <c r="D15" s="978">
        <v>76380</v>
      </c>
      <c r="E15" s="978">
        <v>0</v>
      </c>
      <c r="F15" s="980">
        <v>0</v>
      </c>
      <c r="G15" s="978">
        <v>76379</v>
      </c>
      <c r="H15" s="980">
        <v>1E-4</v>
      </c>
      <c r="I15" s="978">
        <v>380372</v>
      </c>
      <c r="J15" s="980">
        <v>0.2228</v>
      </c>
      <c r="K15" s="979"/>
      <c r="L15" s="978">
        <v>540</v>
      </c>
      <c r="M15" s="977">
        <v>7.0000000000000001E-3</v>
      </c>
      <c r="N15" s="976">
        <v>2</v>
      </c>
      <c r="O15" s="975">
        <v>17</v>
      </c>
      <c r="P15" s="2"/>
    </row>
    <row r="16" spans="1:19" s="414" customFormat="1" ht="15" customHeight="1">
      <c r="A16" s="2"/>
      <c r="B16" s="2045" t="s">
        <v>883</v>
      </c>
      <c r="C16" s="619"/>
      <c r="D16" s="619"/>
      <c r="E16" s="619"/>
      <c r="F16" s="973"/>
      <c r="G16" s="619"/>
      <c r="H16" s="974"/>
      <c r="I16" s="619"/>
      <c r="J16" s="974"/>
      <c r="K16" s="969"/>
      <c r="L16" s="619"/>
      <c r="M16" s="973"/>
      <c r="N16" s="972"/>
      <c r="O16" s="967"/>
      <c r="P16" s="2"/>
    </row>
    <row r="17" spans="1:16" s="414" customFormat="1" ht="15" customHeight="1">
      <c r="A17" s="2"/>
      <c r="B17" s="2045"/>
      <c r="C17" s="971" t="s">
        <v>880</v>
      </c>
      <c r="D17" s="968">
        <v>81639</v>
      </c>
      <c r="E17" s="968">
        <v>58906</v>
      </c>
      <c r="F17" s="970">
        <v>0.36</v>
      </c>
      <c r="G17" s="968">
        <v>103083</v>
      </c>
      <c r="H17" s="721">
        <v>5.9999999999999995E-4</v>
      </c>
      <c r="I17" s="968">
        <v>891173</v>
      </c>
      <c r="J17" s="721">
        <v>0.1953</v>
      </c>
      <c r="K17" s="969"/>
      <c r="L17" s="968">
        <v>3589</v>
      </c>
      <c r="M17" s="342">
        <v>3.5000000000000003E-2</v>
      </c>
      <c r="N17" s="968">
        <v>13</v>
      </c>
      <c r="O17" s="967"/>
      <c r="P17" s="2"/>
    </row>
    <row r="18" spans="1:16" s="414" customFormat="1" ht="15" customHeight="1">
      <c r="A18" s="2"/>
      <c r="B18" s="2045"/>
      <c r="C18" s="971" t="s">
        <v>879</v>
      </c>
      <c r="D18" s="968">
        <v>80111</v>
      </c>
      <c r="E18" s="968">
        <v>0</v>
      </c>
      <c r="F18" s="970">
        <v>0</v>
      </c>
      <c r="G18" s="968">
        <v>80111</v>
      </c>
      <c r="H18" s="721">
        <v>1.8E-3</v>
      </c>
      <c r="I18" s="968">
        <v>236937</v>
      </c>
      <c r="J18" s="721">
        <v>0.19339999999999999</v>
      </c>
      <c r="K18" s="969"/>
      <c r="L18" s="968">
        <v>6206</v>
      </c>
      <c r="M18" s="342">
        <v>7.6999999999999999E-2</v>
      </c>
      <c r="N18" s="968">
        <v>29</v>
      </c>
      <c r="O18" s="967"/>
      <c r="P18" s="2"/>
    </row>
    <row r="19" spans="1:16" s="414" customFormat="1" ht="15" customHeight="1">
      <c r="A19" s="2"/>
      <c r="B19" s="2045"/>
      <c r="C19" s="971" t="s">
        <v>878</v>
      </c>
      <c r="D19" s="968">
        <v>928</v>
      </c>
      <c r="E19" s="968">
        <v>0</v>
      </c>
      <c r="F19" s="970">
        <v>0</v>
      </c>
      <c r="G19" s="968">
        <v>928</v>
      </c>
      <c r="H19" s="721">
        <v>4.4000000000000003E-3</v>
      </c>
      <c r="I19" s="968">
        <v>2873</v>
      </c>
      <c r="J19" s="721">
        <v>0.41049999999999998</v>
      </c>
      <c r="K19" s="969"/>
      <c r="L19" s="968">
        <v>289</v>
      </c>
      <c r="M19" s="342">
        <v>0.312</v>
      </c>
      <c r="N19" s="968">
        <v>2</v>
      </c>
      <c r="O19" s="967"/>
      <c r="P19" s="2"/>
    </row>
    <row r="20" spans="1:16" s="414" customFormat="1" ht="15" customHeight="1">
      <c r="A20" s="2"/>
      <c r="B20" s="2045"/>
      <c r="C20" s="971" t="s">
        <v>877</v>
      </c>
      <c r="D20" s="968">
        <v>46158</v>
      </c>
      <c r="E20" s="968">
        <v>0</v>
      </c>
      <c r="F20" s="970">
        <v>0</v>
      </c>
      <c r="G20" s="968">
        <v>46158</v>
      </c>
      <c r="H20" s="721">
        <v>6.7000000000000002E-3</v>
      </c>
      <c r="I20" s="968">
        <v>114188</v>
      </c>
      <c r="J20" s="721">
        <v>0.2044</v>
      </c>
      <c r="K20" s="969"/>
      <c r="L20" s="968">
        <v>9584</v>
      </c>
      <c r="M20" s="342">
        <v>0.20799999999999999</v>
      </c>
      <c r="N20" s="968">
        <v>63</v>
      </c>
      <c r="O20" s="967"/>
      <c r="P20" s="2"/>
    </row>
    <row r="21" spans="1:16" s="414" customFormat="1" ht="15" customHeight="1">
      <c r="A21" s="2"/>
      <c r="B21" s="2045"/>
      <c r="C21" s="971" t="s">
        <v>876</v>
      </c>
      <c r="D21" s="968">
        <v>15501</v>
      </c>
      <c r="E21" s="968">
        <v>780</v>
      </c>
      <c r="F21" s="970">
        <v>0.61</v>
      </c>
      <c r="G21" s="968">
        <v>15979</v>
      </c>
      <c r="H21" s="721">
        <v>1.6199999999999999E-2</v>
      </c>
      <c r="I21" s="968">
        <v>75881</v>
      </c>
      <c r="J21" s="721">
        <v>0.26150000000000001</v>
      </c>
      <c r="K21" s="969"/>
      <c r="L21" s="968">
        <v>7096</v>
      </c>
      <c r="M21" s="342">
        <v>0.44400000000000001</v>
      </c>
      <c r="N21" s="968">
        <v>63</v>
      </c>
      <c r="O21" s="967"/>
      <c r="P21" s="2"/>
    </row>
    <row r="22" spans="1:16" s="414" customFormat="1" ht="15" customHeight="1">
      <c r="A22" s="2"/>
      <c r="B22" s="2045"/>
      <c r="C22" s="971" t="s">
        <v>875</v>
      </c>
      <c r="D22" s="968">
        <v>1050</v>
      </c>
      <c r="E22" s="968">
        <v>49</v>
      </c>
      <c r="F22" s="970">
        <v>0.81</v>
      </c>
      <c r="G22" s="968">
        <v>1090</v>
      </c>
      <c r="H22" s="721">
        <v>4.8300000000000003E-2</v>
      </c>
      <c r="I22" s="968">
        <v>8657</v>
      </c>
      <c r="J22" s="721">
        <v>0.26179999999999998</v>
      </c>
      <c r="K22" s="969"/>
      <c r="L22" s="968">
        <v>938</v>
      </c>
      <c r="M22" s="342">
        <v>0.86099999999999999</v>
      </c>
      <c r="N22" s="968">
        <v>13</v>
      </c>
      <c r="O22" s="967"/>
      <c r="P22" s="2"/>
    </row>
    <row r="23" spans="1:16" s="414" customFormat="1" ht="15" customHeight="1">
      <c r="A23" s="2"/>
      <c r="B23" s="2045"/>
      <c r="C23" s="971" t="s">
        <v>874</v>
      </c>
      <c r="D23" s="968">
        <v>608</v>
      </c>
      <c r="E23" s="968">
        <v>3</v>
      </c>
      <c r="F23" s="970">
        <v>1.1100000000000001</v>
      </c>
      <c r="G23" s="968">
        <v>611</v>
      </c>
      <c r="H23" s="721">
        <v>0.22109999999999999</v>
      </c>
      <c r="I23" s="968">
        <v>3322</v>
      </c>
      <c r="J23" s="721">
        <v>0.1857</v>
      </c>
      <c r="K23" s="969"/>
      <c r="L23" s="968">
        <v>622</v>
      </c>
      <c r="M23" s="342">
        <v>1.0169999999999999</v>
      </c>
      <c r="N23" s="968">
        <v>24</v>
      </c>
      <c r="O23" s="967"/>
      <c r="P23" s="2"/>
    </row>
    <row r="24" spans="1:16" s="414" customFormat="1" ht="15" customHeight="1">
      <c r="A24" s="2"/>
      <c r="B24" s="2045"/>
      <c r="C24" s="966" t="s">
        <v>873</v>
      </c>
      <c r="D24" s="961">
        <v>200</v>
      </c>
      <c r="E24" s="961">
        <v>0</v>
      </c>
      <c r="F24" s="965">
        <v>0</v>
      </c>
      <c r="G24" s="961">
        <v>200</v>
      </c>
      <c r="H24" s="964">
        <v>1</v>
      </c>
      <c r="I24" s="961">
        <v>26655</v>
      </c>
      <c r="J24" s="964">
        <v>0.57279999999999998</v>
      </c>
      <c r="K24" s="963"/>
      <c r="L24" s="961">
        <v>921</v>
      </c>
      <c r="M24" s="962">
        <v>4.6070000000000002</v>
      </c>
      <c r="N24" s="961">
        <v>56</v>
      </c>
      <c r="O24" s="960"/>
      <c r="P24" s="2"/>
    </row>
    <row r="25" spans="1:16" s="414" customFormat="1" ht="15" customHeight="1">
      <c r="A25" s="2"/>
      <c r="B25" s="2045"/>
      <c r="C25" s="982" t="s">
        <v>872</v>
      </c>
      <c r="D25" s="978">
        <v>226195</v>
      </c>
      <c r="E25" s="978">
        <v>59738</v>
      </c>
      <c r="F25" s="981">
        <v>0.37</v>
      </c>
      <c r="G25" s="978">
        <v>248160</v>
      </c>
      <c r="H25" s="980">
        <v>4.7000000000000002E-3</v>
      </c>
      <c r="I25" s="978">
        <v>1359686</v>
      </c>
      <c r="J25" s="980">
        <v>0.20200000000000001</v>
      </c>
      <c r="K25" s="979"/>
      <c r="L25" s="978">
        <v>29245</v>
      </c>
      <c r="M25" s="977">
        <v>0.11799999999999999</v>
      </c>
      <c r="N25" s="976">
        <v>263</v>
      </c>
      <c r="O25" s="975">
        <v>142</v>
      </c>
      <c r="P25" s="2"/>
    </row>
    <row r="26" spans="1:16" s="414" customFormat="1" ht="14.85" customHeight="1">
      <c r="A26" s="2"/>
      <c r="B26" s="2045" t="s">
        <v>882</v>
      </c>
      <c r="C26" s="619"/>
      <c r="D26" s="619"/>
      <c r="E26" s="619"/>
      <c r="F26" s="973"/>
      <c r="G26" s="619"/>
      <c r="H26" s="974"/>
      <c r="I26" s="619"/>
      <c r="J26" s="974"/>
      <c r="K26" s="969"/>
      <c r="L26" s="619"/>
      <c r="M26" s="973"/>
      <c r="N26" s="972"/>
      <c r="O26" s="967"/>
      <c r="P26" s="2"/>
    </row>
    <row r="27" spans="1:16" s="414" customFormat="1" ht="14.85" customHeight="1">
      <c r="A27" s="2"/>
      <c r="B27" s="2045"/>
      <c r="C27" s="971" t="s">
        <v>880</v>
      </c>
      <c r="D27" s="968">
        <v>914</v>
      </c>
      <c r="E27" s="968">
        <v>20415</v>
      </c>
      <c r="F27" s="970">
        <v>0.56999999999999995</v>
      </c>
      <c r="G27" s="968">
        <v>12570</v>
      </c>
      <c r="H27" s="721">
        <v>5.0000000000000001E-4</v>
      </c>
      <c r="I27" s="968">
        <v>878768</v>
      </c>
      <c r="J27" s="721">
        <v>0.80479999999999996</v>
      </c>
      <c r="K27" s="969"/>
      <c r="L27" s="968">
        <v>332</v>
      </c>
      <c r="M27" s="342">
        <v>2.5999999999999999E-2</v>
      </c>
      <c r="N27" s="968">
        <v>5</v>
      </c>
      <c r="O27" s="967"/>
      <c r="P27" s="2"/>
    </row>
    <row r="28" spans="1:16" s="414" customFormat="1" ht="15" customHeight="1">
      <c r="A28" s="2"/>
      <c r="B28" s="2045"/>
      <c r="C28" s="971" t="s">
        <v>879</v>
      </c>
      <c r="D28" s="968">
        <v>1332</v>
      </c>
      <c r="E28" s="968">
        <v>16202</v>
      </c>
      <c r="F28" s="970">
        <v>0.57999999999999996</v>
      </c>
      <c r="G28" s="968">
        <v>10750</v>
      </c>
      <c r="H28" s="721">
        <v>1.6999999999999999E-3</v>
      </c>
      <c r="I28" s="968">
        <v>1957003</v>
      </c>
      <c r="J28" s="721">
        <v>0.74490000000000001</v>
      </c>
      <c r="K28" s="969"/>
      <c r="L28" s="968">
        <v>807</v>
      </c>
      <c r="M28" s="342">
        <v>7.4999999999999997E-2</v>
      </c>
      <c r="N28" s="968">
        <v>14</v>
      </c>
      <c r="O28" s="967"/>
      <c r="P28" s="2"/>
    </row>
    <row r="29" spans="1:16" s="414" customFormat="1" ht="15" customHeight="1">
      <c r="A29" s="2"/>
      <c r="B29" s="2045"/>
      <c r="C29" s="971" t="s">
        <v>878</v>
      </c>
      <c r="D29" s="968">
        <v>3350</v>
      </c>
      <c r="E29" s="968">
        <v>5643</v>
      </c>
      <c r="F29" s="970">
        <v>0.67</v>
      </c>
      <c r="G29" s="968">
        <v>7145</v>
      </c>
      <c r="H29" s="721">
        <v>3.3E-3</v>
      </c>
      <c r="I29" s="968">
        <v>376363</v>
      </c>
      <c r="J29" s="721">
        <v>0.87919999999999998</v>
      </c>
      <c r="K29" s="969"/>
      <c r="L29" s="968">
        <v>1061</v>
      </c>
      <c r="M29" s="342">
        <v>0.14799999999999999</v>
      </c>
      <c r="N29" s="968">
        <v>21</v>
      </c>
      <c r="O29" s="967"/>
      <c r="P29" s="2"/>
    </row>
    <row r="30" spans="1:16" s="414" customFormat="1" ht="15" customHeight="1">
      <c r="A30" s="2"/>
      <c r="B30" s="2045"/>
      <c r="C30" s="971" t="s">
        <v>877</v>
      </c>
      <c r="D30" s="968">
        <v>186</v>
      </c>
      <c r="E30" s="968">
        <v>251</v>
      </c>
      <c r="F30" s="970">
        <v>1.04</v>
      </c>
      <c r="G30" s="968">
        <v>446</v>
      </c>
      <c r="H30" s="721">
        <v>6.1000000000000004E-3</v>
      </c>
      <c r="I30" s="968">
        <v>15679</v>
      </c>
      <c r="J30" s="721">
        <v>0.66410000000000002</v>
      </c>
      <c r="K30" s="969"/>
      <c r="L30" s="968">
        <v>82</v>
      </c>
      <c r="M30" s="342">
        <v>0.184</v>
      </c>
      <c r="N30" s="968">
        <v>2</v>
      </c>
      <c r="O30" s="967"/>
      <c r="P30" s="2"/>
    </row>
    <row r="31" spans="1:16" s="414" customFormat="1" ht="15" customHeight="1">
      <c r="A31" s="2"/>
      <c r="B31" s="2045"/>
      <c r="C31" s="971" t="s">
        <v>876</v>
      </c>
      <c r="D31" s="968">
        <v>5663</v>
      </c>
      <c r="E31" s="968">
        <v>5783</v>
      </c>
      <c r="F31" s="970">
        <v>0.68</v>
      </c>
      <c r="G31" s="968">
        <v>9574</v>
      </c>
      <c r="H31" s="721">
        <v>1.2699999999999999E-2</v>
      </c>
      <c r="I31" s="968">
        <v>1100496</v>
      </c>
      <c r="J31" s="721">
        <v>0.86409999999999998</v>
      </c>
      <c r="K31" s="969"/>
      <c r="L31" s="968">
        <v>4007</v>
      </c>
      <c r="M31" s="342">
        <v>0.41899999999999998</v>
      </c>
      <c r="N31" s="968">
        <v>107</v>
      </c>
      <c r="O31" s="967"/>
      <c r="P31" s="2"/>
    </row>
    <row r="32" spans="1:16" s="414" customFormat="1" ht="15" customHeight="1">
      <c r="A32" s="2"/>
      <c r="B32" s="2045"/>
      <c r="C32" s="971" t="s">
        <v>875</v>
      </c>
      <c r="D32" s="968">
        <v>3421</v>
      </c>
      <c r="E32" s="968">
        <v>600</v>
      </c>
      <c r="F32" s="970">
        <v>0.89</v>
      </c>
      <c r="G32" s="968">
        <v>3956</v>
      </c>
      <c r="H32" s="721">
        <v>5.3800000000000001E-2</v>
      </c>
      <c r="I32" s="968">
        <v>555471</v>
      </c>
      <c r="J32" s="721">
        <v>0.89259999999999995</v>
      </c>
      <c r="K32" s="969"/>
      <c r="L32" s="968">
        <v>4634</v>
      </c>
      <c r="M32" s="342">
        <v>1.1719999999999999</v>
      </c>
      <c r="N32" s="968">
        <v>191</v>
      </c>
      <c r="O32" s="967"/>
      <c r="P32" s="2"/>
    </row>
    <row r="33" spans="1:16" s="414" customFormat="1" ht="15" customHeight="1">
      <c r="A33" s="2"/>
      <c r="B33" s="2045"/>
      <c r="C33" s="971" t="s">
        <v>874</v>
      </c>
      <c r="D33" s="968">
        <v>569</v>
      </c>
      <c r="E33" s="968">
        <v>17</v>
      </c>
      <c r="F33" s="970">
        <v>2.59</v>
      </c>
      <c r="G33" s="968">
        <v>614</v>
      </c>
      <c r="H33" s="721">
        <v>0.28499999999999998</v>
      </c>
      <c r="I33" s="968">
        <v>112121</v>
      </c>
      <c r="J33" s="721">
        <v>0.85419999999999996</v>
      </c>
      <c r="K33" s="969"/>
      <c r="L33" s="968">
        <v>1400</v>
      </c>
      <c r="M33" s="342">
        <v>2.2789999999999999</v>
      </c>
      <c r="N33" s="968">
        <v>149</v>
      </c>
      <c r="O33" s="967"/>
      <c r="P33" s="2"/>
    </row>
    <row r="34" spans="1:16" s="414" customFormat="1" ht="15" customHeight="1">
      <c r="A34" s="2"/>
      <c r="B34" s="2045"/>
      <c r="C34" s="966" t="s">
        <v>873</v>
      </c>
      <c r="D34" s="961">
        <v>94</v>
      </c>
      <c r="E34" s="961">
        <v>0</v>
      </c>
      <c r="F34" s="965">
        <v>0</v>
      </c>
      <c r="G34" s="961">
        <v>94</v>
      </c>
      <c r="H34" s="964">
        <v>1</v>
      </c>
      <c r="I34" s="961">
        <v>761705</v>
      </c>
      <c r="J34" s="964">
        <v>0.88070000000000004</v>
      </c>
      <c r="K34" s="963"/>
      <c r="L34" s="961">
        <v>500</v>
      </c>
      <c r="M34" s="962">
        <v>5.2949999999999999</v>
      </c>
      <c r="N34" s="961">
        <v>50</v>
      </c>
      <c r="O34" s="960"/>
      <c r="P34" s="2"/>
    </row>
    <row r="35" spans="1:16" s="414" customFormat="1" ht="15" customHeight="1">
      <c r="A35" s="2"/>
      <c r="B35" s="2045"/>
      <c r="C35" s="982" t="s">
        <v>872</v>
      </c>
      <c r="D35" s="978">
        <v>15529</v>
      </c>
      <c r="E35" s="978">
        <v>48911</v>
      </c>
      <c r="F35" s="981">
        <v>0.61</v>
      </c>
      <c r="G35" s="978">
        <v>45149</v>
      </c>
      <c r="H35" s="980">
        <v>1.4500000000000001E-2</v>
      </c>
      <c r="I35" s="978">
        <v>5757606</v>
      </c>
      <c r="J35" s="980">
        <v>0.82199999999999995</v>
      </c>
      <c r="K35" s="979"/>
      <c r="L35" s="978">
        <v>12823</v>
      </c>
      <c r="M35" s="977">
        <v>0.28399999999999997</v>
      </c>
      <c r="N35" s="976">
        <v>539</v>
      </c>
      <c r="O35" s="975">
        <v>696</v>
      </c>
      <c r="P35" s="2"/>
    </row>
    <row r="36" spans="1:16" s="414" customFormat="1" ht="15" customHeight="1">
      <c r="A36" s="2"/>
      <c r="B36" s="2045" t="s">
        <v>881</v>
      </c>
      <c r="C36" s="619"/>
      <c r="D36" s="619"/>
      <c r="E36" s="619"/>
      <c r="F36" s="973"/>
      <c r="G36" s="619"/>
      <c r="H36" s="974"/>
      <c r="I36" s="619"/>
      <c r="J36" s="974"/>
      <c r="K36" s="969"/>
      <c r="L36" s="619"/>
      <c r="M36" s="973"/>
      <c r="N36" s="972"/>
      <c r="O36" s="967"/>
      <c r="P36" s="2"/>
    </row>
    <row r="37" spans="1:16" s="414" customFormat="1" ht="15" customHeight="1">
      <c r="A37" s="2"/>
      <c r="B37" s="2045"/>
      <c r="C37" s="971" t="s">
        <v>880</v>
      </c>
      <c r="D37" s="968">
        <v>5485</v>
      </c>
      <c r="E37" s="968">
        <v>1189</v>
      </c>
      <c r="F37" s="970">
        <v>0.6</v>
      </c>
      <c r="G37" s="968">
        <v>6201</v>
      </c>
      <c r="H37" s="721">
        <v>8.9999999999999998E-4</v>
      </c>
      <c r="I37" s="968">
        <v>290004</v>
      </c>
      <c r="J37" s="721">
        <v>0.59899999999999998</v>
      </c>
      <c r="K37" s="969"/>
      <c r="L37" s="968">
        <v>858</v>
      </c>
      <c r="M37" s="342">
        <v>0.13800000000000001</v>
      </c>
      <c r="N37" s="968">
        <v>3</v>
      </c>
      <c r="O37" s="967"/>
      <c r="P37" s="2"/>
    </row>
    <row r="38" spans="1:16" s="414" customFormat="1" ht="15" customHeight="1">
      <c r="A38" s="2"/>
      <c r="B38" s="2045"/>
      <c r="C38" s="971" t="s">
        <v>879</v>
      </c>
      <c r="D38" s="968">
        <v>1</v>
      </c>
      <c r="E38" s="968">
        <v>6</v>
      </c>
      <c r="F38" s="970">
        <v>0.59</v>
      </c>
      <c r="G38" s="968">
        <v>4</v>
      </c>
      <c r="H38" s="721">
        <v>1.6999999999999999E-3</v>
      </c>
      <c r="I38" s="968">
        <v>37</v>
      </c>
      <c r="J38" s="721">
        <v>0.79879999999999995</v>
      </c>
      <c r="K38" s="969"/>
      <c r="L38" s="968">
        <v>1</v>
      </c>
      <c r="M38" s="342">
        <v>0.311</v>
      </c>
      <c r="N38" s="968">
        <v>0</v>
      </c>
      <c r="O38" s="967"/>
      <c r="P38" s="2"/>
    </row>
    <row r="39" spans="1:16" s="414" customFormat="1" ht="15" customHeight="1">
      <c r="A39" s="2"/>
      <c r="B39" s="2045"/>
      <c r="C39" s="971" t="s">
        <v>878</v>
      </c>
      <c r="D39" s="968">
        <v>7147</v>
      </c>
      <c r="E39" s="968">
        <v>305</v>
      </c>
      <c r="F39" s="970">
        <v>0.77</v>
      </c>
      <c r="G39" s="968">
        <v>7381</v>
      </c>
      <c r="H39" s="721">
        <v>3.2000000000000002E-3</v>
      </c>
      <c r="I39" s="968">
        <v>286407</v>
      </c>
      <c r="J39" s="721">
        <v>0.61860000000000004</v>
      </c>
      <c r="K39" s="969"/>
      <c r="L39" s="968">
        <v>2646</v>
      </c>
      <c r="M39" s="342">
        <v>0.35799999999999998</v>
      </c>
      <c r="N39" s="968">
        <v>14</v>
      </c>
      <c r="O39" s="967"/>
      <c r="P39" s="2"/>
    </row>
    <row r="40" spans="1:16" s="414" customFormat="1" ht="15" customHeight="1">
      <c r="A40" s="2"/>
      <c r="B40" s="2045"/>
      <c r="C40" s="971" t="s">
        <v>877</v>
      </c>
      <c r="D40" s="968">
        <v>1338</v>
      </c>
      <c r="E40" s="968">
        <v>2840</v>
      </c>
      <c r="F40" s="970">
        <v>1.03</v>
      </c>
      <c r="G40" s="968">
        <v>4263</v>
      </c>
      <c r="H40" s="721">
        <v>6.1000000000000004E-3</v>
      </c>
      <c r="I40" s="968">
        <v>14306</v>
      </c>
      <c r="J40" s="721">
        <v>0.66410000000000002</v>
      </c>
      <c r="K40" s="969"/>
      <c r="L40" s="968">
        <v>2411</v>
      </c>
      <c r="M40" s="342">
        <v>0.56599999999999995</v>
      </c>
      <c r="N40" s="968">
        <v>17</v>
      </c>
      <c r="O40" s="967"/>
      <c r="P40" s="2"/>
    </row>
    <row r="41" spans="1:16" s="414" customFormat="1" ht="15" customHeight="1">
      <c r="A41" s="2"/>
      <c r="B41" s="2045"/>
      <c r="C41" s="971" t="s">
        <v>876</v>
      </c>
      <c r="D41" s="968">
        <v>14756</v>
      </c>
      <c r="E41" s="968">
        <v>71</v>
      </c>
      <c r="F41" s="970">
        <v>0.9</v>
      </c>
      <c r="G41" s="968">
        <v>14820</v>
      </c>
      <c r="H41" s="721">
        <v>1.1900000000000001E-2</v>
      </c>
      <c r="I41" s="968">
        <v>458827</v>
      </c>
      <c r="J41" s="721">
        <v>0.64739999999999998</v>
      </c>
      <c r="K41" s="969"/>
      <c r="L41" s="968">
        <v>10847</v>
      </c>
      <c r="M41" s="342">
        <v>0.73199999999999998</v>
      </c>
      <c r="N41" s="968">
        <v>115</v>
      </c>
      <c r="O41" s="967"/>
      <c r="P41" s="2"/>
    </row>
    <row r="42" spans="1:16" s="414" customFormat="1" ht="15" customHeight="1">
      <c r="A42" s="2"/>
      <c r="B42" s="2045"/>
      <c r="C42" s="971" t="s">
        <v>875</v>
      </c>
      <c r="D42" s="968">
        <v>3269</v>
      </c>
      <c r="E42" s="968">
        <v>1</v>
      </c>
      <c r="F42" s="970">
        <v>1.1399999999999999</v>
      </c>
      <c r="G42" s="968">
        <v>3270</v>
      </c>
      <c r="H42" s="721">
        <v>4.8000000000000001E-2</v>
      </c>
      <c r="I42" s="968">
        <v>103628</v>
      </c>
      <c r="J42" s="721">
        <v>0.66690000000000005</v>
      </c>
      <c r="K42" s="969"/>
      <c r="L42" s="968">
        <v>3402</v>
      </c>
      <c r="M42" s="342">
        <v>1.04</v>
      </c>
      <c r="N42" s="968">
        <v>104</v>
      </c>
      <c r="O42" s="967"/>
      <c r="P42" s="2"/>
    </row>
    <row r="43" spans="1:16" s="414" customFormat="1" ht="15" customHeight="1">
      <c r="A43" s="2"/>
      <c r="B43" s="2045"/>
      <c r="C43" s="971" t="s">
        <v>874</v>
      </c>
      <c r="D43" s="968">
        <v>810</v>
      </c>
      <c r="E43" s="968">
        <v>2</v>
      </c>
      <c r="F43" s="970">
        <v>1.2</v>
      </c>
      <c r="G43" s="968">
        <v>812</v>
      </c>
      <c r="H43" s="721">
        <v>0.28920000000000001</v>
      </c>
      <c r="I43" s="968">
        <v>28520</v>
      </c>
      <c r="J43" s="721">
        <v>0.61960000000000004</v>
      </c>
      <c r="K43" s="969"/>
      <c r="L43" s="968">
        <v>1261</v>
      </c>
      <c r="M43" s="342">
        <v>1.552</v>
      </c>
      <c r="N43" s="968">
        <v>146</v>
      </c>
      <c r="O43" s="967"/>
      <c r="P43" s="2"/>
    </row>
    <row r="44" spans="1:16" s="414" customFormat="1" ht="15" customHeight="1">
      <c r="A44" s="2"/>
      <c r="B44" s="2045"/>
      <c r="C44" s="966" t="s">
        <v>873</v>
      </c>
      <c r="D44" s="961">
        <v>141</v>
      </c>
      <c r="E44" s="961">
        <v>0</v>
      </c>
      <c r="F44" s="965">
        <v>0</v>
      </c>
      <c r="G44" s="961">
        <v>141</v>
      </c>
      <c r="H44" s="964">
        <v>1</v>
      </c>
      <c r="I44" s="961">
        <v>13902</v>
      </c>
      <c r="J44" s="964">
        <v>0.84930000000000005</v>
      </c>
      <c r="K44" s="963"/>
      <c r="L44" s="961">
        <v>665</v>
      </c>
      <c r="M44" s="962">
        <v>4.7309999999999999</v>
      </c>
      <c r="N44" s="961">
        <v>117</v>
      </c>
      <c r="O44" s="960"/>
      <c r="P44" s="2"/>
    </row>
    <row r="45" spans="1:16" s="414" customFormat="1" ht="15" customHeight="1">
      <c r="A45" s="2"/>
      <c r="B45" s="2046"/>
      <c r="C45" s="959" t="s">
        <v>872</v>
      </c>
      <c r="D45" s="955">
        <v>32947</v>
      </c>
      <c r="E45" s="955">
        <v>4414</v>
      </c>
      <c r="F45" s="958">
        <v>0.89</v>
      </c>
      <c r="G45" s="955">
        <v>36892</v>
      </c>
      <c r="H45" s="957">
        <v>2.07E-2</v>
      </c>
      <c r="I45" s="955">
        <v>1195631</v>
      </c>
      <c r="J45" s="957">
        <v>0.63729999999999998</v>
      </c>
      <c r="K45" s="956"/>
      <c r="L45" s="955">
        <v>22091</v>
      </c>
      <c r="M45" s="954">
        <v>0.59899999999999998</v>
      </c>
      <c r="N45" s="953">
        <v>516</v>
      </c>
      <c r="O45" s="952">
        <v>372</v>
      </c>
      <c r="P45" s="2"/>
    </row>
    <row r="46" spans="1:16" s="414" customFormat="1" ht="15.75" customHeight="1">
      <c r="A46" s="2"/>
      <c r="B46" s="951" t="s">
        <v>206</v>
      </c>
      <c r="C46" s="950"/>
      <c r="D46" s="946">
        <v>351051</v>
      </c>
      <c r="E46" s="946">
        <v>113063</v>
      </c>
      <c r="F46" s="949">
        <v>0.49</v>
      </c>
      <c r="G46" s="946">
        <v>406580</v>
      </c>
      <c r="H46" s="948">
        <v>6.4000000000000003E-3</v>
      </c>
      <c r="I46" s="946">
        <v>8693295</v>
      </c>
      <c r="J46" s="948">
        <v>0.31430000000000002</v>
      </c>
      <c r="K46" s="947"/>
      <c r="L46" s="946">
        <v>64699</v>
      </c>
      <c r="M46" s="945">
        <v>0.159</v>
      </c>
      <c r="N46" s="944">
        <v>1320</v>
      </c>
      <c r="O46" s="943">
        <v>1227</v>
      </c>
      <c r="P46" s="2"/>
    </row>
    <row r="47" spans="1:16" s="414" customFormat="1" ht="15.75" customHeight="1">
      <c r="A47" s="2"/>
      <c r="B47" s="995"/>
      <c r="C47" s="995"/>
      <c r="D47" s="992"/>
      <c r="E47" s="992"/>
      <c r="F47" s="994"/>
      <c r="G47" s="992"/>
      <c r="H47" s="993"/>
      <c r="I47" s="992"/>
      <c r="J47" s="993"/>
      <c r="K47" s="993"/>
      <c r="L47" s="992"/>
      <c r="M47" s="991"/>
      <c r="N47" s="990"/>
      <c r="O47" s="989"/>
      <c r="P47" s="2"/>
    </row>
    <row r="48" spans="1:16" s="414" customFormat="1" ht="15" customHeight="1">
      <c r="A48" s="2"/>
      <c r="B48" s="2048" t="str">
        <f>LastQtr</f>
        <v>Q2 2022</v>
      </c>
      <c r="C48" s="2049"/>
      <c r="D48" s="987"/>
      <c r="E48" s="987"/>
      <c r="F48" s="987"/>
      <c r="G48" s="987"/>
      <c r="H48" s="988"/>
      <c r="I48" s="987"/>
      <c r="J48" s="988"/>
      <c r="K48" s="988"/>
      <c r="L48" s="987"/>
      <c r="M48" s="986"/>
      <c r="N48" s="985"/>
      <c r="O48" s="984"/>
      <c r="P48" s="2"/>
    </row>
    <row r="49" spans="1:16" s="414" customFormat="1" ht="15" customHeight="1">
      <c r="A49" s="2"/>
      <c r="B49" s="2045" t="s">
        <v>884</v>
      </c>
      <c r="C49" s="619"/>
      <c r="D49" s="619"/>
      <c r="E49" s="619"/>
      <c r="F49" s="973"/>
      <c r="G49" s="619"/>
      <c r="H49" s="974"/>
      <c r="I49" s="619"/>
      <c r="J49" s="974"/>
      <c r="K49" s="969"/>
      <c r="L49" s="619"/>
      <c r="M49" s="973"/>
      <c r="N49" s="972"/>
      <c r="O49" s="967"/>
      <c r="P49" s="2"/>
    </row>
    <row r="50" spans="1:16" s="414" customFormat="1" ht="15" customHeight="1">
      <c r="A50" s="2"/>
      <c r="B50" s="2045"/>
      <c r="C50" s="971" t="s">
        <v>880</v>
      </c>
      <c r="D50" s="968">
        <v>30162</v>
      </c>
      <c r="E50" s="968">
        <v>0</v>
      </c>
      <c r="F50" s="970">
        <v>0</v>
      </c>
      <c r="G50" s="968">
        <v>72811</v>
      </c>
      <c r="H50" s="721">
        <v>1.8463632482840223E-5</v>
      </c>
      <c r="I50" s="968">
        <v>193460</v>
      </c>
      <c r="J50" s="721">
        <v>0.2236649924812352</v>
      </c>
      <c r="K50" s="969"/>
      <c r="L50" s="968">
        <v>264</v>
      </c>
      <c r="M50" s="342">
        <v>3.6258257680844928E-3</v>
      </c>
      <c r="N50" s="968">
        <v>0</v>
      </c>
      <c r="O50" s="967"/>
      <c r="P50" s="983"/>
    </row>
    <row r="51" spans="1:16" s="414" customFormat="1" ht="15" customHeight="1">
      <c r="A51" s="2"/>
      <c r="B51" s="2045"/>
      <c r="C51" s="971" t="s">
        <v>879</v>
      </c>
      <c r="D51" s="968">
        <v>26192</v>
      </c>
      <c r="E51" s="968">
        <v>0</v>
      </c>
      <c r="F51" s="970">
        <v>0</v>
      </c>
      <c r="G51" s="968">
        <v>1816</v>
      </c>
      <c r="H51" s="721">
        <v>1.846000000000003E-3</v>
      </c>
      <c r="I51" s="968">
        <v>113761</v>
      </c>
      <c r="J51" s="721">
        <v>0.22120203109238576</v>
      </c>
      <c r="K51" s="969"/>
      <c r="L51" s="968">
        <v>161</v>
      </c>
      <c r="M51" s="342">
        <v>8.8656387665198233E-2</v>
      </c>
      <c r="N51" s="968">
        <v>1</v>
      </c>
      <c r="O51" s="967"/>
      <c r="P51" s="983"/>
    </row>
    <row r="52" spans="1:16" s="414" customFormat="1" ht="15" customHeight="1">
      <c r="A52" s="2"/>
      <c r="B52" s="2045"/>
      <c r="C52" s="971" t="s">
        <v>878</v>
      </c>
      <c r="D52" s="968">
        <v>607</v>
      </c>
      <c r="E52" s="968">
        <v>0</v>
      </c>
      <c r="F52" s="970">
        <v>0</v>
      </c>
      <c r="G52" s="968">
        <v>0</v>
      </c>
      <c r="H52" s="721">
        <v>0</v>
      </c>
      <c r="I52" s="968">
        <v>3424</v>
      </c>
      <c r="J52" s="721">
        <v>0</v>
      </c>
      <c r="K52" s="969"/>
      <c r="L52" s="968">
        <v>0</v>
      </c>
      <c r="M52" s="342">
        <v>0</v>
      </c>
      <c r="N52" s="968">
        <v>0</v>
      </c>
      <c r="O52" s="967"/>
      <c r="P52" s="983"/>
    </row>
    <row r="53" spans="1:16" s="414" customFormat="1" ht="15" customHeight="1">
      <c r="A53" s="2"/>
      <c r="B53" s="2045"/>
      <c r="C53" s="971" t="s">
        <v>877</v>
      </c>
      <c r="D53" s="968">
        <v>14311</v>
      </c>
      <c r="E53" s="968">
        <v>0</v>
      </c>
      <c r="F53" s="970">
        <v>0</v>
      </c>
      <c r="G53" s="968">
        <v>399</v>
      </c>
      <c r="H53" s="721">
        <v>7.4649999999999994E-3</v>
      </c>
      <c r="I53" s="968">
        <v>54302</v>
      </c>
      <c r="J53" s="721">
        <v>0.17858738018098075</v>
      </c>
      <c r="K53" s="969"/>
      <c r="L53" s="968">
        <v>78</v>
      </c>
      <c r="M53" s="342">
        <v>0.19548872180451127</v>
      </c>
      <c r="N53" s="968">
        <v>1</v>
      </c>
      <c r="O53" s="967"/>
      <c r="P53" s="983"/>
    </row>
    <row r="54" spans="1:16" s="414" customFormat="1" ht="15" customHeight="1">
      <c r="A54" s="2"/>
      <c r="B54" s="2045"/>
      <c r="C54" s="971" t="s">
        <v>876</v>
      </c>
      <c r="D54" s="968">
        <v>2766</v>
      </c>
      <c r="E54" s="968">
        <v>0</v>
      </c>
      <c r="F54" s="970">
        <v>0</v>
      </c>
      <c r="G54" s="968">
        <v>4</v>
      </c>
      <c r="H54" s="721">
        <v>1.9536999999999999E-2</v>
      </c>
      <c r="I54" s="968">
        <v>9995</v>
      </c>
      <c r="J54" s="721">
        <v>0.10774169461995149</v>
      </c>
      <c r="K54" s="969"/>
      <c r="L54" s="968">
        <v>1</v>
      </c>
      <c r="M54" s="342">
        <v>0.25</v>
      </c>
      <c r="N54" s="968">
        <v>0</v>
      </c>
      <c r="O54" s="967"/>
      <c r="P54" s="983"/>
    </row>
    <row r="55" spans="1:16" s="414" customFormat="1" ht="14.85" customHeight="1">
      <c r="A55" s="2"/>
      <c r="B55" s="2045"/>
      <c r="C55" s="971" t="s">
        <v>875</v>
      </c>
      <c r="D55" s="968">
        <v>380</v>
      </c>
      <c r="E55" s="968">
        <v>0</v>
      </c>
      <c r="F55" s="970">
        <v>0</v>
      </c>
      <c r="G55" s="968">
        <v>0</v>
      </c>
      <c r="H55" s="721">
        <v>0</v>
      </c>
      <c r="I55" s="968">
        <v>1816</v>
      </c>
      <c r="J55" s="721">
        <v>0</v>
      </c>
      <c r="K55" s="969"/>
      <c r="L55" s="968">
        <v>0</v>
      </c>
      <c r="M55" s="342">
        <v>0</v>
      </c>
      <c r="N55" s="968">
        <v>0</v>
      </c>
      <c r="O55" s="967"/>
      <c r="P55" s="983"/>
    </row>
    <row r="56" spans="1:16" s="414" customFormat="1" ht="15.6" customHeight="1">
      <c r="A56" s="2"/>
      <c r="B56" s="2045"/>
      <c r="C56" s="971" t="s">
        <v>874</v>
      </c>
      <c r="D56" s="968">
        <v>409</v>
      </c>
      <c r="E56" s="968">
        <v>0</v>
      </c>
      <c r="F56" s="970">
        <v>0</v>
      </c>
      <c r="G56" s="968">
        <v>0</v>
      </c>
      <c r="H56" s="721">
        <v>0</v>
      </c>
      <c r="I56" s="968">
        <v>1984</v>
      </c>
      <c r="J56" s="721">
        <v>0</v>
      </c>
      <c r="K56" s="969"/>
      <c r="L56" s="968">
        <v>0</v>
      </c>
      <c r="M56" s="342">
        <v>0</v>
      </c>
      <c r="N56" s="968">
        <v>0</v>
      </c>
      <c r="O56" s="967"/>
      <c r="P56" s="2"/>
    </row>
    <row r="57" spans="1:16" s="414" customFormat="1" ht="15.6" customHeight="1">
      <c r="A57" s="2"/>
      <c r="B57" s="2045"/>
      <c r="C57" s="966" t="s">
        <v>873</v>
      </c>
      <c r="D57" s="961">
        <v>203</v>
      </c>
      <c r="E57" s="961">
        <v>0</v>
      </c>
      <c r="F57" s="965">
        <v>0</v>
      </c>
      <c r="G57" s="961">
        <v>0</v>
      </c>
      <c r="H57" s="964">
        <v>1</v>
      </c>
      <c r="I57" s="961">
        <v>1164</v>
      </c>
      <c r="J57" s="964">
        <v>1.05</v>
      </c>
      <c r="K57" s="963"/>
      <c r="L57" s="961">
        <v>0</v>
      </c>
      <c r="M57" s="962">
        <v>0</v>
      </c>
      <c r="N57" s="961">
        <v>0</v>
      </c>
      <c r="O57" s="960"/>
      <c r="P57" s="2"/>
    </row>
    <row r="58" spans="1:16" s="414" customFormat="1" ht="15" customHeight="1">
      <c r="A58" s="2"/>
      <c r="B58" s="2045"/>
      <c r="C58" s="982" t="s">
        <v>872</v>
      </c>
      <c r="D58" s="978">
        <v>75030</v>
      </c>
      <c r="E58" s="978">
        <v>0</v>
      </c>
      <c r="F58" s="981">
        <v>0</v>
      </c>
      <c r="G58" s="978">
        <v>75030</v>
      </c>
      <c r="H58" s="980">
        <v>1.0333699246578816E-4</v>
      </c>
      <c r="I58" s="978">
        <v>379906</v>
      </c>
      <c r="J58" s="980">
        <v>0.22335948270672634</v>
      </c>
      <c r="K58" s="979"/>
      <c r="L58" s="978">
        <v>504</v>
      </c>
      <c r="M58" s="977">
        <v>6.717313074770092E-3</v>
      </c>
      <c r="N58" s="976">
        <v>2</v>
      </c>
      <c r="O58" s="975">
        <v>11</v>
      </c>
      <c r="P58" s="2"/>
    </row>
    <row r="59" spans="1:16" s="414" customFormat="1" ht="15" customHeight="1">
      <c r="A59" s="2"/>
      <c r="B59" s="2045" t="s">
        <v>883</v>
      </c>
      <c r="C59" s="619"/>
      <c r="D59" s="619"/>
      <c r="E59" s="619"/>
      <c r="F59" s="973"/>
      <c r="G59" s="619"/>
      <c r="H59" s="974"/>
      <c r="I59" s="619"/>
      <c r="J59" s="974"/>
      <c r="K59" s="969"/>
      <c r="L59" s="619"/>
      <c r="M59" s="973"/>
      <c r="N59" s="972"/>
      <c r="O59" s="967"/>
      <c r="P59" s="2"/>
    </row>
    <row r="60" spans="1:16" s="414" customFormat="1" ht="15" customHeight="1">
      <c r="A60" s="2"/>
      <c r="B60" s="2045"/>
      <c r="C60" s="971" t="s">
        <v>880</v>
      </c>
      <c r="D60" s="968">
        <v>80786</v>
      </c>
      <c r="E60" s="968">
        <v>56955</v>
      </c>
      <c r="F60" s="970">
        <v>0.36499990680810357</v>
      </c>
      <c r="G60" s="968">
        <v>101576</v>
      </c>
      <c r="H60" s="721">
        <v>5.9082083719144652E-4</v>
      </c>
      <c r="I60" s="968">
        <v>888401</v>
      </c>
      <c r="J60" s="721">
        <v>0.18929566916399163</v>
      </c>
      <c r="K60" s="969"/>
      <c r="L60" s="968">
        <v>3415</v>
      </c>
      <c r="M60" s="342">
        <v>3.3620146491297159E-2</v>
      </c>
      <c r="N60" s="968">
        <v>13</v>
      </c>
      <c r="O60" s="967"/>
      <c r="P60" s="2"/>
    </row>
    <row r="61" spans="1:16" s="414" customFormat="1" ht="15" customHeight="1">
      <c r="A61" s="2"/>
      <c r="B61" s="2045"/>
      <c r="C61" s="971" t="s">
        <v>879</v>
      </c>
      <c r="D61" s="968">
        <v>76731</v>
      </c>
      <c r="E61" s="968">
        <v>0</v>
      </c>
      <c r="F61" s="970">
        <v>0</v>
      </c>
      <c r="G61" s="968">
        <v>76731</v>
      </c>
      <c r="H61" s="721">
        <v>1.8458502773580465E-3</v>
      </c>
      <c r="I61" s="968">
        <v>233582</v>
      </c>
      <c r="J61" s="721">
        <v>0.18451314168368693</v>
      </c>
      <c r="K61" s="969"/>
      <c r="L61" s="968">
        <v>5672</v>
      </c>
      <c r="M61" s="342">
        <v>7.3920579687479643E-2</v>
      </c>
      <c r="N61" s="968">
        <v>26</v>
      </c>
      <c r="O61" s="967"/>
      <c r="P61" s="2"/>
    </row>
    <row r="62" spans="1:16" s="414" customFormat="1" ht="15" customHeight="1">
      <c r="A62" s="2"/>
      <c r="B62" s="2045"/>
      <c r="C62" s="971" t="s">
        <v>878</v>
      </c>
      <c r="D62" s="968">
        <v>919</v>
      </c>
      <c r="E62" s="968">
        <v>0</v>
      </c>
      <c r="F62" s="970">
        <v>0</v>
      </c>
      <c r="G62" s="968">
        <v>919</v>
      </c>
      <c r="H62" s="721">
        <v>4.4339999999999996E-3</v>
      </c>
      <c r="I62" s="968">
        <v>2880</v>
      </c>
      <c r="J62" s="721">
        <v>0.41006759165934642</v>
      </c>
      <c r="K62" s="969"/>
      <c r="L62" s="968">
        <v>286</v>
      </c>
      <c r="M62" s="342">
        <v>0.31120783460282914</v>
      </c>
      <c r="N62" s="968">
        <v>2</v>
      </c>
      <c r="O62" s="967"/>
      <c r="P62" s="2"/>
    </row>
    <row r="63" spans="1:16" s="414" customFormat="1" ht="15" customHeight="1">
      <c r="A63" s="2"/>
      <c r="B63" s="2045"/>
      <c r="C63" s="971" t="s">
        <v>877</v>
      </c>
      <c r="D63" s="968">
        <v>43497</v>
      </c>
      <c r="E63" s="968">
        <v>0</v>
      </c>
      <c r="F63" s="970">
        <v>0</v>
      </c>
      <c r="G63" s="968">
        <v>43497</v>
      </c>
      <c r="H63" s="721">
        <v>7.4649999999999743E-3</v>
      </c>
      <c r="I63" s="968">
        <v>111458</v>
      </c>
      <c r="J63" s="721">
        <v>0.19514458552886696</v>
      </c>
      <c r="K63" s="969"/>
      <c r="L63" s="968">
        <v>9261</v>
      </c>
      <c r="M63" s="342">
        <v>0.21291123525760397</v>
      </c>
      <c r="N63" s="968">
        <v>63</v>
      </c>
      <c r="O63" s="967"/>
      <c r="P63" s="2"/>
    </row>
    <row r="64" spans="1:16" s="414" customFormat="1" ht="15" customHeight="1">
      <c r="A64" s="2"/>
      <c r="B64" s="2045"/>
      <c r="C64" s="971" t="s">
        <v>876</v>
      </c>
      <c r="D64" s="968">
        <v>16447</v>
      </c>
      <c r="E64" s="968">
        <v>990</v>
      </c>
      <c r="F64" s="970">
        <v>0.6375454866718363</v>
      </c>
      <c r="G64" s="968">
        <v>17078</v>
      </c>
      <c r="H64" s="721">
        <v>1.645480042814277E-2</v>
      </c>
      <c r="I64" s="968">
        <v>78647</v>
      </c>
      <c r="J64" s="721">
        <v>0.24902993770657192</v>
      </c>
      <c r="K64" s="969"/>
      <c r="L64" s="968">
        <v>7334</v>
      </c>
      <c r="M64" s="342">
        <v>0.42944138657922476</v>
      </c>
      <c r="N64" s="968">
        <v>66</v>
      </c>
      <c r="O64" s="967"/>
      <c r="P64" s="2"/>
    </row>
    <row r="65" spans="1:16" s="414" customFormat="1" ht="15" customHeight="1">
      <c r="A65" s="2"/>
      <c r="B65" s="2045"/>
      <c r="C65" s="971" t="s">
        <v>875</v>
      </c>
      <c r="D65" s="968">
        <v>946</v>
      </c>
      <c r="E65" s="968">
        <v>45</v>
      </c>
      <c r="F65" s="970">
        <v>0.80292981538326846</v>
      </c>
      <c r="G65" s="968">
        <v>981</v>
      </c>
      <c r="H65" s="721">
        <v>5.0479347738966784E-2</v>
      </c>
      <c r="I65" s="968">
        <v>8478</v>
      </c>
      <c r="J65" s="721">
        <v>0.24883195938412467</v>
      </c>
      <c r="K65" s="969"/>
      <c r="L65" s="968">
        <v>813</v>
      </c>
      <c r="M65" s="342">
        <v>0.82874617737003053</v>
      </c>
      <c r="N65" s="968">
        <v>11</v>
      </c>
      <c r="O65" s="967"/>
      <c r="P65" s="2"/>
    </row>
    <row r="66" spans="1:16" s="414" customFormat="1" ht="15" customHeight="1">
      <c r="A66" s="2"/>
      <c r="B66" s="2045"/>
      <c r="C66" s="971" t="s">
        <v>874</v>
      </c>
      <c r="D66" s="968">
        <v>492</v>
      </c>
      <c r="E66" s="968">
        <v>2</v>
      </c>
      <c r="F66" s="970">
        <v>1.2639260282120726</v>
      </c>
      <c r="G66" s="968">
        <v>494</v>
      </c>
      <c r="H66" s="721">
        <v>0.2188372378295029</v>
      </c>
      <c r="I66" s="968">
        <v>2970</v>
      </c>
      <c r="J66" s="721">
        <v>0.18102424135772271</v>
      </c>
      <c r="K66" s="969"/>
      <c r="L66" s="968">
        <v>488</v>
      </c>
      <c r="M66" s="342">
        <v>0.98785425101214575</v>
      </c>
      <c r="N66" s="968">
        <v>19</v>
      </c>
      <c r="O66" s="967"/>
      <c r="P66" s="2"/>
    </row>
    <row r="67" spans="1:16" s="414" customFormat="1" ht="15" customHeight="1">
      <c r="A67" s="2"/>
      <c r="B67" s="2045"/>
      <c r="C67" s="966" t="s">
        <v>873</v>
      </c>
      <c r="D67" s="961">
        <v>206</v>
      </c>
      <c r="E67" s="961">
        <v>0</v>
      </c>
      <c r="F67" s="965">
        <v>0</v>
      </c>
      <c r="G67" s="961">
        <v>206</v>
      </c>
      <c r="H67" s="964">
        <v>1</v>
      </c>
      <c r="I67" s="961">
        <v>26125</v>
      </c>
      <c r="J67" s="964">
        <v>0.59244704024153216</v>
      </c>
      <c r="K67" s="963"/>
      <c r="L67" s="961">
        <v>916</v>
      </c>
      <c r="M67" s="962">
        <v>4.4466019417475726</v>
      </c>
      <c r="N67" s="961">
        <v>61</v>
      </c>
      <c r="O67" s="960"/>
      <c r="P67" s="2"/>
    </row>
    <row r="68" spans="1:16" s="414" customFormat="1" ht="15" customHeight="1">
      <c r="A68" s="2"/>
      <c r="B68" s="2045"/>
      <c r="C68" s="982" t="s">
        <v>872</v>
      </c>
      <c r="D68" s="978">
        <v>220024</v>
      </c>
      <c r="E68" s="978">
        <v>57992</v>
      </c>
      <c r="F68" s="981">
        <v>0.37002077912197251</v>
      </c>
      <c r="G68" s="978">
        <v>241482</v>
      </c>
      <c r="H68" s="980">
        <v>4.8660687890693327E-3</v>
      </c>
      <c r="I68" s="978">
        <v>1352541</v>
      </c>
      <c r="J68" s="980">
        <v>0.19446310040850162</v>
      </c>
      <c r="K68" s="979"/>
      <c r="L68" s="978">
        <v>28185</v>
      </c>
      <c r="M68" s="977">
        <v>0.11671677392103759</v>
      </c>
      <c r="N68" s="976">
        <v>261</v>
      </c>
      <c r="O68" s="975">
        <v>139</v>
      </c>
      <c r="P68" s="2"/>
    </row>
    <row r="69" spans="1:16" s="414" customFormat="1" ht="14.85" customHeight="1">
      <c r="A69" s="2"/>
      <c r="B69" s="2045" t="s">
        <v>882</v>
      </c>
      <c r="C69" s="619"/>
      <c r="D69" s="619"/>
      <c r="E69" s="619"/>
      <c r="F69" s="973"/>
      <c r="G69" s="619"/>
      <c r="H69" s="974"/>
      <c r="I69" s="619"/>
      <c r="J69" s="974"/>
      <c r="K69" s="969"/>
      <c r="L69" s="619"/>
      <c r="M69" s="973"/>
      <c r="N69" s="972"/>
      <c r="O69" s="967"/>
      <c r="P69" s="2"/>
    </row>
    <row r="70" spans="1:16" s="414" customFormat="1" ht="14.85" customHeight="1">
      <c r="A70" s="2"/>
      <c r="B70" s="2045"/>
      <c r="C70" s="971" t="s">
        <v>880</v>
      </c>
      <c r="D70" s="968">
        <v>997</v>
      </c>
      <c r="E70" s="968">
        <v>20132</v>
      </c>
      <c r="F70" s="970">
        <v>0.568800392166254</v>
      </c>
      <c r="G70" s="968">
        <v>12448</v>
      </c>
      <c r="H70" s="721">
        <v>4.5302208744030161E-4</v>
      </c>
      <c r="I70" s="968">
        <v>866205</v>
      </c>
      <c r="J70" s="721">
        <v>0.80062315506732673</v>
      </c>
      <c r="K70" s="969"/>
      <c r="L70" s="968">
        <v>327</v>
      </c>
      <c r="M70" s="342">
        <v>2.6269280205655526E-2</v>
      </c>
      <c r="N70" s="968">
        <v>5</v>
      </c>
      <c r="O70" s="967"/>
      <c r="P70" s="2"/>
    </row>
    <row r="71" spans="1:16" s="414" customFormat="1" ht="15" customHeight="1">
      <c r="A71" s="2"/>
      <c r="B71" s="2045"/>
      <c r="C71" s="971" t="s">
        <v>879</v>
      </c>
      <c r="D71" s="968">
        <v>1233</v>
      </c>
      <c r="E71" s="968">
        <v>16067</v>
      </c>
      <c r="F71" s="970">
        <v>0.58310588154411847</v>
      </c>
      <c r="G71" s="968">
        <v>10601</v>
      </c>
      <c r="H71" s="721">
        <v>1.9140000000000003E-3</v>
      </c>
      <c r="I71" s="968">
        <v>1928635</v>
      </c>
      <c r="J71" s="721">
        <v>0.76506559437420529</v>
      </c>
      <c r="K71" s="969"/>
      <c r="L71" s="968">
        <v>884</v>
      </c>
      <c r="M71" s="342">
        <v>8.3388359588718042E-2</v>
      </c>
      <c r="N71" s="968">
        <v>16</v>
      </c>
      <c r="O71" s="967"/>
      <c r="P71" s="2"/>
    </row>
    <row r="72" spans="1:16" s="414" customFormat="1" ht="15" customHeight="1">
      <c r="A72" s="2"/>
      <c r="B72" s="2045"/>
      <c r="C72" s="971" t="s">
        <v>878</v>
      </c>
      <c r="D72" s="968">
        <v>3405</v>
      </c>
      <c r="E72" s="968">
        <v>5377</v>
      </c>
      <c r="F72" s="970">
        <v>0.67197974800559912</v>
      </c>
      <c r="G72" s="968">
        <v>7018</v>
      </c>
      <c r="H72" s="721">
        <v>3.2790000000000011E-3</v>
      </c>
      <c r="I72" s="968">
        <v>366936</v>
      </c>
      <c r="J72" s="721">
        <v>0.87602301086698076</v>
      </c>
      <c r="K72" s="969"/>
      <c r="L72" s="968">
        <v>1037</v>
      </c>
      <c r="M72" s="342">
        <v>0.14776289541179824</v>
      </c>
      <c r="N72" s="968">
        <v>20</v>
      </c>
      <c r="O72" s="967"/>
      <c r="P72" s="2"/>
    </row>
    <row r="73" spans="1:16" s="414" customFormat="1" ht="15" customHeight="1">
      <c r="A73" s="2"/>
      <c r="B73" s="2045"/>
      <c r="C73" s="971" t="s">
        <v>877</v>
      </c>
      <c r="D73" s="968">
        <v>231</v>
      </c>
      <c r="E73" s="968">
        <v>258</v>
      </c>
      <c r="F73" s="970">
        <v>1.0387519439885959</v>
      </c>
      <c r="G73" s="968">
        <v>499</v>
      </c>
      <c r="H73" s="721">
        <v>6.1229999999999991E-3</v>
      </c>
      <c r="I73" s="968">
        <v>17348</v>
      </c>
      <c r="J73" s="721">
        <v>0.66412399999999994</v>
      </c>
      <c r="K73" s="969"/>
      <c r="L73" s="968">
        <v>92</v>
      </c>
      <c r="M73" s="342">
        <v>0.18436873747494989</v>
      </c>
      <c r="N73" s="968">
        <v>2</v>
      </c>
      <c r="O73" s="967"/>
      <c r="P73" s="2"/>
    </row>
    <row r="74" spans="1:16" s="414" customFormat="1" ht="15" customHeight="1">
      <c r="A74" s="2"/>
      <c r="B74" s="2045"/>
      <c r="C74" s="971" t="s">
        <v>876</v>
      </c>
      <c r="D74" s="968">
        <v>5433</v>
      </c>
      <c r="E74" s="968">
        <v>5743</v>
      </c>
      <c r="F74" s="970">
        <v>0.67680559237850613</v>
      </c>
      <c r="G74" s="968">
        <v>9320</v>
      </c>
      <c r="H74" s="721">
        <v>1.2653151036949238E-2</v>
      </c>
      <c r="I74" s="968">
        <v>1100444</v>
      </c>
      <c r="J74" s="721">
        <v>0.86687456870553159</v>
      </c>
      <c r="K74" s="969"/>
      <c r="L74" s="968">
        <v>3886</v>
      </c>
      <c r="M74" s="342">
        <v>0.41695278969957084</v>
      </c>
      <c r="N74" s="968">
        <v>103</v>
      </c>
      <c r="O74" s="967"/>
      <c r="P74" s="2"/>
    </row>
    <row r="75" spans="1:16" s="414" customFormat="1" ht="15" customHeight="1">
      <c r="A75" s="2"/>
      <c r="B75" s="2045"/>
      <c r="C75" s="971" t="s">
        <v>875</v>
      </c>
      <c r="D75" s="968">
        <v>3249</v>
      </c>
      <c r="E75" s="968">
        <v>592</v>
      </c>
      <c r="F75" s="970">
        <v>0.88873971551648068</v>
      </c>
      <c r="G75" s="968">
        <v>3775</v>
      </c>
      <c r="H75" s="721">
        <v>5.5896588253304173E-2</v>
      </c>
      <c r="I75" s="968">
        <v>540899</v>
      </c>
      <c r="J75" s="721">
        <v>0.89425594332011649</v>
      </c>
      <c r="K75" s="969"/>
      <c r="L75" s="968">
        <v>4549</v>
      </c>
      <c r="M75" s="342">
        <v>1.2050331125827816</v>
      </c>
      <c r="N75" s="968">
        <v>190</v>
      </c>
      <c r="O75" s="967"/>
      <c r="P75" s="2"/>
    </row>
    <row r="76" spans="1:16" s="414" customFormat="1" ht="15" customHeight="1">
      <c r="A76" s="2"/>
      <c r="B76" s="2045"/>
      <c r="C76" s="971" t="s">
        <v>874</v>
      </c>
      <c r="D76" s="968">
        <v>523</v>
      </c>
      <c r="E76" s="968">
        <v>16</v>
      </c>
      <c r="F76" s="970">
        <v>2.7143154996134777</v>
      </c>
      <c r="G76" s="968">
        <v>566</v>
      </c>
      <c r="H76" s="721">
        <v>0.27299272903610744</v>
      </c>
      <c r="I76" s="968">
        <v>106006</v>
      </c>
      <c r="J76" s="721">
        <v>0.85765718515135836</v>
      </c>
      <c r="K76" s="969"/>
      <c r="L76" s="968">
        <v>1287</v>
      </c>
      <c r="M76" s="342">
        <v>2.2738515901060072</v>
      </c>
      <c r="N76" s="968">
        <v>132</v>
      </c>
      <c r="O76" s="967"/>
      <c r="P76" s="2"/>
    </row>
    <row r="77" spans="1:16" s="414" customFormat="1" ht="15" customHeight="1">
      <c r="A77" s="2"/>
      <c r="B77" s="2045"/>
      <c r="C77" s="966" t="s">
        <v>873</v>
      </c>
      <c r="D77" s="961">
        <v>94</v>
      </c>
      <c r="E77" s="961">
        <v>0</v>
      </c>
      <c r="F77" s="965">
        <v>0</v>
      </c>
      <c r="G77" s="961">
        <v>94</v>
      </c>
      <c r="H77" s="964">
        <v>1</v>
      </c>
      <c r="I77" s="961">
        <v>749514</v>
      </c>
      <c r="J77" s="964">
        <v>0.8599775155819076</v>
      </c>
      <c r="K77" s="963"/>
      <c r="L77" s="961">
        <v>452</v>
      </c>
      <c r="M77" s="962">
        <v>4.8085106382978724</v>
      </c>
      <c r="N77" s="961">
        <v>49</v>
      </c>
      <c r="O77" s="960"/>
      <c r="P77" s="2"/>
    </row>
    <row r="78" spans="1:16" s="414" customFormat="1" ht="15" customHeight="1">
      <c r="A78" s="2"/>
      <c r="B78" s="2045"/>
      <c r="C78" s="982" t="s">
        <v>872</v>
      </c>
      <c r="D78" s="978">
        <v>15165</v>
      </c>
      <c r="E78" s="978">
        <v>48185</v>
      </c>
      <c r="F78" s="981">
        <v>0.60509729588881855</v>
      </c>
      <c r="G78" s="978">
        <v>44321</v>
      </c>
      <c r="H78" s="980">
        <v>1.4202021725581188E-2</v>
      </c>
      <c r="I78" s="978">
        <v>5675987</v>
      </c>
      <c r="J78" s="980">
        <v>0.8252815547061858</v>
      </c>
      <c r="K78" s="979"/>
      <c r="L78" s="978">
        <v>12514</v>
      </c>
      <c r="M78" s="977">
        <v>0.28234922497236076</v>
      </c>
      <c r="N78" s="976">
        <v>517</v>
      </c>
      <c r="O78" s="975">
        <v>750</v>
      </c>
      <c r="P78" s="2"/>
    </row>
    <row r="79" spans="1:16" s="414" customFormat="1" ht="15" customHeight="1">
      <c r="A79" s="2"/>
      <c r="B79" s="2045" t="s">
        <v>881</v>
      </c>
      <c r="C79" s="619"/>
      <c r="D79" s="619"/>
      <c r="E79" s="619"/>
      <c r="F79" s="973"/>
      <c r="G79" s="619"/>
      <c r="H79" s="974"/>
      <c r="I79" s="619"/>
      <c r="J79" s="974"/>
      <c r="K79" s="969"/>
      <c r="L79" s="619"/>
      <c r="M79" s="973"/>
      <c r="N79" s="972"/>
      <c r="O79" s="967"/>
      <c r="P79" s="2"/>
    </row>
    <row r="80" spans="1:16" s="414" customFormat="1" ht="15" customHeight="1">
      <c r="A80" s="2"/>
      <c r="B80" s="2045"/>
      <c r="C80" s="971" t="s">
        <v>880</v>
      </c>
      <c r="D80" s="968">
        <v>5503</v>
      </c>
      <c r="E80" s="968">
        <v>1143</v>
      </c>
      <c r="F80" s="970">
        <v>0.59810899715268506</v>
      </c>
      <c r="G80" s="968">
        <v>6187</v>
      </c>
      <c r="H80" s="721">
        <v>8.7191125315857793E-4</v>
      </c>
      <c r="I80" s="968">
        <v>298487</v>
      </c>
      <c r="J80" s="721">
        <v>0.59825644361737729</v>
      </c>
      <c r="K80" s="969"/>
      <c r="L80" s="968">
        <v>857</v>
      </c>
      <c r="M80" s="342">
        <v>0.13851624373686763</v>
      </c>
      <c r="N80" s="968">
        <v>3</v>
      </c>
      <c r="O80" s="967"/>
      <c r="P80" s="2"/>
    </row>
    <row r="81" spans="1:16" s="414" customFormat="1" ht="15" customHeight="1">
      <c r="A81" s="2"/>
      <c r="B81" s="2045"/>
      <c r="C81" s="971" t="s">
        <v>879</v>
      </c>
      <c r="D81" s="968">
        <v>1</v>
      </c>
      <c r="E81" s="968">
        <v>6</v>
      </c>
      <c r="F81" s="970">
        <v>0.5554481802329081</v>
      </c>
      <c r="G81" s="968">
        <v>4</v>
      </c>
      <c r="H81" s="721">
        <v>1.9139999999999995E-3</v>
      </c>
      <c r="I81" s="968">
        <v>35</v>
      </c>
      <c r="J81" s="721">
        <v>0.81800898242533937</v>
      </c>
      <c r="K81" s="969"/>
      <c r="L81" s="968">
        <v>1</v>
      </c>
      <c r="M81" s="342">
        <v>0.25</v>
      </c>
      <c r="N81" s="968">
        <v>0</v>
      </c>
      <c r="O81" s="967"/>
      <c r="P81" s="2"/>
    </row>
    <row r="82" spans="1:16" s="414" customFormat="1" ht="15" customHeight="1">
      <c r="A82" s="2"/>
      <c r="B82" s="2045"/>
      <c r="C82" s="971" t="s">
        <v>878</v>
      </c>
      <c r="D82" s="968">
        <v>7350</v>
      </c>
      <c r="E82" s="968">
        <v>273</v>
      </c>
      <c r="F82" s="970">
        <v>0.76063756171881491</v>
      </c>
      <c r="G82" s="968">
        <v>7558</v>
      </c>
      <c r="H82" s="721">
        <v>3.1555778058536066E-3</v>
      </c>
      <c r="I82" s="968">
        <v>298871</v>
      </c>
      <c r="J82" s="721">
        <v>0.61412769878652551</v>
      </c>
      <c r="K82" s="969"/>
      <c r="L82" s="968">
        <v>2690</v>
      </c>
      <c r="M82" s="342">
        <v>0.35591426303254831</v>
      </c>
      <c r="N82" s="968">
        <v>15</v>
      </c>
      <c r="O82" s="967"/>
      <c r="P82" s="2"/>
    </row>
    <row r="83" spans="1:16" s="414" customFormat="1" ht="15" customHeight="1">
      <c r="A83" s="2"/>
      <c r="B83" s="2045"/>
      <c r="C83" s="971" t="s">
        <v>877</v>
      </c>
      <c r="D83" s="968">
        <v>1402</v>
      </c>
      <c r="E83" s="968">
        <v>2674</v>
      </c>
      <c r="F83" s="970">
        <v>1.0311238588084959</v>
      </c>
      <c r="G83" s="968">
        <v>4159</v>
      </c>
      <c r="H83" s="721">
        <v>6.123E-3</v>
      </c>
      <c r="I83" s="968">
        <v>14183</v>
      </c>
      <c r="J83" s="721">
        <v>0.66412400000000016</v>
      </c>
      <c r="K83" s="969"/>
      <c r="L83" s="968">
        <v>2354</v>
      </c>
      <c r="M83" s="342">
        <v>0.56600144265448427</v>
      </c>
      <c r="N83" s="968">
        <v>17</v>
      </c>
      <c r="O83" s="967"/>
      <c r="P83" s="2"/>
    </row>
    <row r="84" spans="1:16" s="414" customFormat="1" ht="15" customHeight="1">
      <c r="A84" s="2"/>
      <c r="B84" s="2045"/>
      <c r="C84" s="971" t="s">
        <v>876</v>
      </c>
      <c r="D84" s="968">
        <v>14627</v>
      </c>
      <c r="E84" s="968">
        <v>60</v>
      </c>
      <c r="F84" s="970">
        <v>0.88573284432851929</v>
      </c>
      <c r="G84" s="968">
        <v>14681</v>
      </c>
      <c r="H84" s="721">
        <v>1.1707191968250069E-2</v>
      </c>
      <c r="I84" s="968">
        <v>468304</v>
      </c>
      <c r="J84" s="721">
        <v>0.64918957991857162</v>
      </c>
      <c r="K84" s="969"/>
      <c r="L84" s="968">
        <v>10723</v>
      </c>
      <c r="M84" s="342">
        <v>0.73039983652339757</v>
      </c>
      <c r="N84" s="968">
        <v>112</v>
      </c>
      <c r="O84" s="967"/>
      <c r="P84" s="2"/>
    </row>
    <row r="85" spans="1:16" s="414" customFormat="1" ht="15" customHeight="1">
      <c r="A85" s="2"/>
      <c r="B85" s="2045"/>
      <c r="C85" s="971" t="s">
        <v>875</v>
      </c>
      <c r="D85" s="968">
        <v>2740</v>
      </c>
      <c r="E85" s="968">
        <v>1</v>
      </c>
      <c r="F85" s="970">
        <v>1.1153085718312497</v>
      </c>
      <c r="G85" s="968">
        <v>2740</v>
      </c>
      <c r="H85" s="721">
        <v>4.8630091911450936E-2</v>
      </c>
      <c r="I85" s="968">
        <v>93468</v>
      </c>
      <c r="J85" s="721">
        <v>0.66310382964941261</v>
      </c>
      <c r="K85" s="969"/>
      <c r="L85" s="968">
        <v>2840</v>
      </c>
      <c r="M85" s="342">
        <v>1.0364963503649636</v>
      </c>
      <c r="N85" s="968">
        <v>88</v>
      </c>
      <c r="O85" s="967"/>
      <c r="P85" s="2"/>
    </row>
    <row r="86" spans="1:16" s="414" customFormat="1" ht="15" customHeight="1">
      <c r="A86" s="2"/>
      <c r="B86" s="2045"/>
      <c r="C86" s="971" t="s">
        <v>874</v>
      </c>
      <c r="D86" s="968">
        <v>691</v>
      </c>
      <c r="E86" s="968">
        <v>0</v>
      </c>
      <c r="F86" s="970">
        <v>2.0367883454697209</v>
      </c>
      <c r="G86" s="968">
        <v>692</v>
      </c>
      <c r="H86" s="721">
        <v>0.27882366672203585</v>
      </c>
      <c r="I86" s="968">
        <v>25440</v>
      </c>
      <c r="J86" s="721">
        <v>0.61888921545118714</v>
      </c>
      <c r="K86" s="969"/>
      <c r="L86" s="968">
        <v>1069</v>
      </c>
      <c r="M86" s="342">
        <v>1.5447976878612717</v>
      </c>
      <c r="N86" s="968">
        <v>119</v>
      </c>
      <c r="O86" s="967"/>
      <c r="P86" s="2"/>
    </row>
    <row r="87" spans="1:16" s="414" customFormat="1" ht="15" customHeight="1">
      <c r="A87" s="2"/>
      <c r="B87" s="2045"/>
      <c r="C87" s="966" t="s">
        <v>873</v>
      </c>
      <c r="D87" s="961">
        <v>131</v>
      </c>
      <c r="E87" s="961">
        <v>0</v>
      </c>
      <c r="F87" s="965">
        <v>0</v>
      </c>
      <c r="G87" s="961">
        <v>131</v>
      </c>
      <c r="H87" s="964">
        <v>1</v>
      </c>
      <c r="I87" s="961">
        <v>12877</v>
      </c>
      <c r="J87" s="964">
        <v>0.84727637274407031</v>
      </c>
      <c r="K87" s="963"/>
      <c r="L87" s="961">
        <v>610</v>
      </c>
      <c r="M87" s="962">
        <v>4.656488549618321</v>
      </c>
      <c r="N87" s="961">
        <v>117</v>
      </c>
      <c r="O87" s="960"/>
      <c r="P87" s="2"/>
    </row>
    <row r="88" spans="1:16" s="414" customFormat="1" ht="15" customHeight="1">
      <c r="A88" s="2"/>
      <c r="B88" s="2046"/>
      <c r="C88" s="959" t="s">
        <v>872</v>
      </c>
      <c r="D88" s="955">
        <v>32445</v>
      </c>
      <c r="E88" s="955">
        <v>4157</v>
      </c>
      <c r="F88" s="958">
        <v>0.89165490740690845</v>
      </c>
      <c r="G88" s="955">
        <v>36152</v>
      </c>
      <c r="H88" s="957">
        <v>1.8914120919308403E-2</v>
      </c>
      <c r="I88" s="955">
        <v>1211665</v>
      </c>
      <c r="J88" s="957">
        <v>0.63607199529665337</v>
      </c>
      <c r="K88" s="956"/>
      <c r="L88" s="955">
        <v>21144</v>
      </c>
      <c r="M88" s="954">
        <v>0.58486390794423548</v>
      </c>
      <c r="N88" s="953">
        <v>471</v>
      </c>
      <c r="O88" s="952">
        <v>371</v>
      </c>
      <c r="P88" s="2"/>
    </row>
    <row r="89" spans="1:16" s="414" customFormat="1" ht="15.75" customHeight="1">
      <c r="A89" s="2"/>
      <c r="B89" s="951" t="s">
        <v>206</v>
      </c>
      <c r="C89" s="950"/>
      <c r="D89" s="946">
        <v>342664</v>
      </c>
      <c r="E89" s="946">
        <v>110334</v>
      </c>
      <c r="F89" s="949">
        <v>0.49233633948438404</v>
      </c>
      <c r="G89" s="946">
        <v>396985</v>
      </c>
      <c r="H89" s="948">
        <v>6.2875234637103919E-3</v>
      </c>
      <c r="I89" s="946">
        <v>8620099</v>
      </c>
      <c r="J89" s="948">
        <v>0.31056734879259656</v>
      </c>
      <c r="K89" s="947"/>
      <c r="L89" s="946">
        <v>62347</v>
      </c>
      <c r="M89" s="945">
        <v>0.15705127397760621</v>
      </c>
      <c r="N89" s="944">
        <v>1251</v>
      </c>
      <c r="O89" s="943">
        <v>1271</v>
      </c>
      <c r="P89" s="2"/>
    </row>
    <row r="90" spans="1:16" s="414" customFormat="1" ht="15.75" customHeight="1">
      <c r="A90" s="2"/>
      <c r="B90" s="995"/>
      <c r="C90" s="995"/>
      <c r="D90" s="992"/>
      <c r="E90" s="992"/>
      <c r="F90" s="994"/>
      <c r="G90" s="992"/>
      <c r="H90" s="993"/>
      <c r="I90" s="992"/>
      <c r="J90" s="993"/>
      <c r="K90" s="993"/>
      <c r="L90" s="992"/>
      <c r="M90" s="991"/>
      <c r="N90" s="990"/>
      <c r="O90" s="989"/>
      <c r="P90" s="2"/>
    </row>
    <row r="91" spans="1:16" s="414" customFormat="1" ht="15" customHeight="1">
      <c r="A91" s="2"/>
      <c r="B91" s="2048" t="str">
        <f>Last2Qtr</f>
        <v>Q1 2022</v>
      </c>
      <c r="C91" s="2049"/>
      <c r="D91" s="987"/>
      <c r="E91" s="987"/>
      <c r="F91" s="987"/>
      <c r="G91" s="987"/>
      <c r="H91" s="988"/>
      <c r="I91" s="987"/>
      <c r="J91" s="988"/>
      <c r="K91" s="988"/>
      <c r="L91" s="987"/>
      <c r="M91" s="986"/>
      <c r="N91" s="985"/>
      <c r="O91" s="984"/>
      <c r="P91" s="2"/>
    </row>
    <row r="92" spans="1:16" s="414" customFormat="1" ht="15" customHeight="1">
      <c r="A92" s="2"/>
      <c r="B92" s="2045" t="s">
        <v>884</v>
      </c>
      <c r="C92" s="619"/>
      <c r="D92" s="619"/>
      <c r="E92" s="619"/>
      <c r="F92" s="973"/>
      <c r="G92" s="619"/>
      <c r="H92" s="974"/>
      <c r="I92" s="619"/>
      <c r="J92" s="974"/>
      <c r="K92" s="969"/>
      <c r="L92" s="619"/>
      <c r="M92" s="973"/>
      <c r="N92" s="972"/>
      <c r="O92" s="967"/>
      <c r="P92" s="2"/>
    </row>
    <row r="93" spans="1:16" s="414" customFormat="1" ht="15" customHeight="1">
      <c r="A93" s="2"/>
      <c r="B93" s="2045"/>
      <c r="C93" s="971" t="s">
        <v>880</v>
      </c>
      <c r="D93" s="968">
        <v>30096</v>
      </c>
      <c r="E93" s="968">
        <v>0</v>
      </c>
      <c r="F93" s="970">
        <v>0</v>
      </c>
      <c r="G93" s="968">
        <v>74274</v>
      </c>
      <c r="H93" s="721">
        <v>1.8011920290335699E-5</v>
      </c>
      <c r="I93" s="968">
        <v>194195</v>
      </c>
      <c r="J93" s="721">
        <v>0.21414162396431599</v>
      </c>
      <c r="K93" s="969"/>
      <c r="L93" s="968">
        <v>263</v>
      </c>
      <c r="M93" s="342">
        <v>3.5409429948568814E-3</v>
      </c>
      <c r="N93" s="968">
        <v>0</v>
      </c>
      <c r="O93" s="967"/>
      <c r="P93" s="983"/>
    </row>
    <row r="94" spans="1:16" s="414" customFormat="1" ht="15" customHeight="1">
      <c r="A94" s="2"/>
      <c r="B94" s="2045"/>
      <c r="C94" s="971" t="s">
        <v>879</v>
      </c>
      <c r="D94" s="968">
        <v>26751</v>
      </c>
      <c r="E94" s="968">
        <v>0</v>
      </c>
      <c r="F94" s="970">
        <v>0</v>
      </c>
      <c r="G94" s="968">
        <v>1839</v>
      </c>
      <c r="H94" s="721">
        <v>1.846E-3</v>
      </c>
      <c r="I94" s="968">
        <v>116869</v>
      </c>
      <c r="J94" s="721">
        <v>0.20843674513872701</v>
      </c>
      <c r="K94" s="969"/>
      <c r="L94" s="968">
        <v>154</v>
      </c>
      <c r="M94" s="342">
        <v>8.3741163675910821E-2</v>
      </c>
      <c r="N94" s="968">
        <v>1</v>
      </c>
      <c r="O94" s="967"/>
      <c r="P94" s="983"/>
    </row>
    <row r="95" spans="1:16" s="414" customFormat="1" ht="15" customHeight="1">
      <c r="A95" s="2"/>
      <c r="B95" s="2045"/>
      <c r="C95" s="971" t="s">
        <v>878</v>
      </c>
      <c r="D95" s="968">
        <v>643</v>
      </c>
      <c r="E95" s="968">
        <v>0</v>
      </c>
      <c r="F95" s="970">
        <v>0</v>
      </c>
      <c r="G95" s="968">
        <v>0</v>
      </c>
      <c r="H95" s="721">
        <v>0</v>
      </c>
      <c r="I95" s="968">
        <v>3607</v>
      </c>
      <c r="J95" s="721">
        <v>0</v>
      </c>
      <c r="K95" s="969"/>
      <c r="L95" s="968">
        <v>0</v>
      </c>
      <c r="M95" s="342">
        <v>0</v>
      </c>
      <c r="N95" s="968">
        <v>0</v>
      </c>
      <c r="O95" s="967"/>
      <c r="P95" s="983"/>
    </row>
    <row r="96" spans="1:16" s="414" customFormat="1" ht="15" customHeight="1">
      <c r="A96" s="2"/>
      <c r="B96" s="2045"/>
      <c r="C96" s="971" t="s">
        <v>877</v>
      </c>
      <c r="D96" s="968">
        <v>15015</v>
      </c>
      <c r="E96" s="968">
        <v>0</v>
      </c>
      <c r="F96" s="970">
        <v>0</v>
      </c>
      <c r="G96" s="968">
        <v>458</v>
      </c>
      <c r="H96" s="721">
        <v>7.4650000000000003E-3</v>
      </c>
      <c r="I96" s="968">
        <v>57125</v>
      </c>
      <c r="J96" s="721">
        <v>0.177423668002853</v>
      </c>
      <c r="K96" s="969"/>
      <c r="L96" s="968">
        <v>89</v>
      </c>
      <c r="M96" s="342">
        <v>0.1943231441048035</v>
      </c>
      <c r="N96" s="968">
        <v>1</v>
      </c>
      <c r="O96" s="967"/>
      <c r="P96" s="983"/>
    </row>
    <row r="97" spans="1:16" s="414" customFormat="1" ht="15" customHeight="1">
      <c r="A97" s="2"/>
      <c r="B97" s="2045"/>
      <c r="C97" s="971" t="s">
        <v>876</v>
      </c>
      <c r="D97" s="968">
        <v>2974</v>
      </c>
      <c r="E97" s="968">
        <v>0</v>
      </c>
      <c r="F97" s="970">
        <v>0</v>
      </c>
      <c r="G97" s="968">
        <v>5</v>
      </c>
      <c r="H97" s="721">
        <v>1.9536999999999999E-2</v>
      </c>
      <c r="I97" s="968">
        <v>10791</v>
      </c>
      <c r="J97" s="721">
        <v>0.107670023147277</v>
      </c>
      <c r="K97" s="969"/>
      <c r="L97" s="968">
        <v>1</v>
      </c>
      <c r="M97" s="342">
        <v>0.2</v>
      </c>
      <c r="N97" s="968">
        <v>0</v>
      </c>
      <c r="O97" s="967"/>
      <c r="P97" s="983"/>
    </row>
    <row r="98" spans="1:16" s="414" customFormat="1" ht="14.85" customHeight="1">
      <c r="A98" s="2"/>
      <c r="B98" s="2045"/>
      <c r="C98" s="971" t="s">
        <v>875</v>
      </c>
      <c r="D98" s="968">
        <v>401</v>
      </c>
      <c r="E98" s="968">
        <v>0</v>
      </c>
      <c r="F98" s="970">
        <v>0</v>
      </c>
      <c r="G98" s="968">
        <v>0</v>
      </c>
      <c r="H98" s="721">
        <v>0</v>
      </c>
      <c r="I98" s="968">
        <v>1964</v>
      </c>
      <c r="J98" s="721">
        <v>0</v>
      </c>
      <c r="K98" s="969"/>
      <c r="L98" s="968">
        <v>0</v>
      </c>
      <c r="M98" s="342">
        <v>0</v>
      </c>
      <c r="N98" s="968">
        <v>0</v>
      </c>
      <c r="O98" s="967"/>
      <c r="P98" s="983"/>
    </row>
    <row r="99" spans="1:16" s="414" customFormat="1" ht="15.6" customHeight="1">
      <c r="A99" s="2"/>
      <c r="B99" s="2045"/>
      <c r="C99" s="971" t="s">
        <v>874</v>
      </c>
      <c r="D99" s="968">
        <v>464</v>
      </c>
      <c r="E99" s="968">
        <v>0</v>
      </c>
      <c r="F99" s="970">
        <v>0</v>
      </c>
      <c r="G99" s="968">
        <v>0</v>
      </c>
      <c r="H99" s="721">
        <v>0</v>
      </c>
      <c r="I99" s="968">
        <v>2210</v>
      </c>
      <c r="J99" s="721">
        <v>0</v>
      </c>
      <c r="K99" s="969"/>
      <c r="L99" s="968">
        <v>0</v>
      </c>
      <c r="M99" s="342">
        <v>0</v>
      </c>
      <c r="N99" s="968">
        <v>0</v>
      </c>
      <c r="O99" s="967"/>
      <c r="P99" s="2"/>
    </row>
    <row r="100" spans="1:16" s="414" customFormat="1" ht="15.6" customHeight="1">
      <c r="A100" s="2"/>
      <c r="B100" s="2045"/>
      <c r="C100" s="966" t="s">
        <v>873</v>
      </c>
      <c r="D100" s="961">
        <v>231</v>
      </c>
      <c r="E100" s="961">
        <v>0</v>
      </c>
      <c r="F100" s="965">
        <v>0</v>
      </c>
      <c r="G100" s="961">
        <v>0</v>
      </c>
      <c r="H100" s="964">
        <v>1</v>
      </c>
      <c r="I100" s="961">
        <v>1304</v>
      </c>
      <c r="J100" s="964">
        <v>1.05</v>
      </c>
      <c r="K100" s="963"/>
      <c r="L100" s="961">
        <v>0</v>
      </c>
      <c r="M100" s="962">
        <v>0</v>
      </c>
      <c r="N100" s="961">
        <v>0</v>
      </c>
      <c r="O100" s="960"/>
      <c r="P100" s="2"/>
    </row>
    <row r="101" spans="1:16" s="414" customFormat="1" ht="15" customHeight="1">
      <c r="A101" s="2"/>
      <c r="B101" s="2045"/>
      <c r="C101" s="982" t="s">
        <v>872</v>
      </c>
      <c r="D101" s="978">
        <v>76575</v>
      </c>
      <c r="E101" s="978">
        <v>0</v>
      </c>
      <c r="F101" s="981">
        <v>0</v>
      </c>
      <c r="G101" s="978">
        <v>76576</v>
      </c>
      <c r="H101" s="980">
        <v>1.0772652485954338E-4</v>
      </c>
      <c r="I101" s="978">
        <v>388065</v>
      </c>
      <c r="J101" s="980">
        <v>0.21377805765118008</v>
      </c>
      <c r="K101" s="979"/>
      <c r="L101" s="978">
        <v>507</v>
      </c>
      <c r="M101" s="977">
        <v>6.6208733806936903E-3</v>
      </c>
      <c r="N101" s="976">
        <v>2</v>
      </c>
      <c r="O101" s="975">
        <v>14</v>
      </c>
      <c r="P101" s="2"/>
    </row>
    <row r="102" spans="1:16" s="414" customFormat="1" ht="15" customHeight="1">
      <c r="A102" s="2"/>
      <c r="B102" s="2045" t="s">
        <v>883</v>
      </c>
      <c r="C102" s="619"/>
      <c r="D102" s="619"/>
      <c r="E102" s="619"/>
      <c r="F102" s="973"/>
      <c r="G102" s="619"/>
      <c r="H102" s="974"/>
      <c r="I102" s="619"/>
      <c r="J102" s="974"/>
      <c r="K102" s="969"/>
      <c r="L102" s="619"/>
      <c r="M102" s="973"/>
      <c r="N102" s="972"/>
      <c r="O102" s="967"/>
      <c r="P102" s="2"/>
    </row>
    <row r="103" spans="1:16" s="414" customFormat="1" ht="15" customHeight="1">
      <c r="A103" s="2"/>
      <c r="B103" s="2045"/>
      <c r="C103" s="971" t="s">
        <v>880</v>
      </c>
      <c r="D103" s="968">
        <v>76486</v>
      </c>
      <c r="E103" s="968">
        <v>55251</v>
      </c>
      <c r="F103" s="970">
        <v>0.365973798056974</v>
      </c>
      <c r="G103" s="968">
        <v>96705</v>
      </c>
      <c r="H103" s="721">
        <v>5.9380228685423095E-4</v>
      </c>
      <c r="I103" s="968">
        <v>870346</v>
      </c>
      <c r="J103" s="721">
        <v>0.181976768683763</v>
      </c>
      <c r="K103" s="969"/>
      <c r="L103" s="968">
        <v>3150</v>
      </c>
      <c r="M103" s="342">
        <v>3.2573289902280131E-2</v>
      </c>
      <c r="N103" s="968">
        <v>12</v>
      </c>
      <c r="O103" s="967"/>
      <c r="P103" s="2"/>
    </row>
    <row r="104" spans="1:16" s="414" customFormat="1" ht="15" customHeight="1">
      <c r="A104" s="2"/>
      <c r="B104" s="2045"/>
      <c r="C104" s="971" t="s">
        <v>879</v>
      </c>
      <c r="D104" s="968">
        <v>75298</v>
      </c>
      <c r="E104" s="968">
        <v>0</v>
      </c>
      <c r="F104" s="970">
        <v>0</v>
      </c>
      <c r="G104" s="968">
        <v>75298</v>
      </c>
      <c r="H104" s="721">
        <v>1.846E-3</v>
      </c>
      <c r="I104" s="968">
        <v>228867</v>
      </c>
      <c r="J104" s="721">
        <v>0.164731494499679</v>
      </c>
      <c r="K104" s="969"/>
      <c r="L104" s="968">
        <v>4970</v>
      </c>
      <c r="M104" s="342">
        <v>6.600440914765332E-2</v>
      </c>
      <c r="N104" s="968">
        <v>23</v>
      </c>
      <c r="O104" s="967"/>
      <c r="P104" s="2"/>
    </row>
    <row r="105" spans="1:16" s="414" customFormat="1" ht="15" customHeight="1">
      <c r="A105" s="2"/>
      <c r="B105" s="2045"/>
      <c r="C105" s="971" t="s">
        <v>878</v>
      </c>
      <c r="D105" s="968">
        <v>845</v>
      </c>
      <c r="E105" s="968">
        <v>0</v>
      </c>
      <c r="F105" s="970">
        <v>0</v>
      </c>
      <c r="G105" s="968">
        <v>845</v>
      </c>
      <c r="H105" s="721">
        <v>4.4339999999999996E-3</v>
      </c>
      <c r="I105" s="968">
        <v>2761</v>
      </c>
      <c r="J105" s="721">
        <v>0.40957499422028398</v>
      </c>
      <c r="K105" s="969"/>
      <c r="L105" s="968">
        <v>263</v>
      </c>
      <c r="M105" s="342">
        <v>0.31124260355029587</v>
      </c>
      <c r="N105" s="968">
        <v>2</v>
      </c>
      <c r="O105" s="967"/>
      <c r="P105" s="2"/>
    </row>
    <row r="106" spans="1:16" s="414" customFormat="1" ht="15" customHeight="1">
      <c r="A106" s="2"/>
      <c r="B106" s="2045"/>
      <c r="C106" s="971" t="s">
        <v>877</v>
      </c>
      <c r="D106" s="968">
        <v>43489</v>
      </c>
      <c r="E106" s="968">
        <v>0</v>
      </c>
      <c r="F106" s="970">
        <v>0</v>
      </c>
      <c r="G106" s="968">
        <v>43489</v>
      </c>
      <c r="H106" s="721">
        <v>7.4650000000000003E-3</v>
      </c>
      <c r="I106" s="968">
        <v>113206</v>
      </c>
      <c r="J106" s="721">
        <v>0.17426986653992199</v>
      </c>
      <c r="K106" s="969"/>
      <c r="L106" s="968">
        <v>8269</v>
      </c>
      <c r="M106" s="342">
        <v>0.19014003541125343</v>
      </c>
      <c r="N106" s="968">
        <v>57</v>
      </c>
      <c r="O106" s="967"/>
      <c r="P106" s="2"/>
    </row>
    <row r="107" spans="1:16" s="414" customFormat="1" ht="15" customHeight="1">
      <c r="A107" s="2"/>
      <c r="B107" s="2045"/>
      <c r="C107" s="971" t="s">
        <v>876</v>
      </c>
      <c r="D107" s="968">
        <v>15004</v>
      </c>
      <c r="E107" s="968">
        <v>842</v>
      </c>
      <c r="F107" s="970">
        <v>0.63644170152712098</v>
      </c>
      <c r="G107" s="968">
        <v>15540</v>
      </c>
      <c r="H107" s="721">
        <v>1.62386794909593E-2</v>
      </c>
      <c r="I107" s="968">
        <v>76500</v>
      </c>
      <c r="J107" s="721">
        <v>0.22446371182250999</v>
      </c>
      <c r="K107" s="969"/>
      <c r="L107" s="968">
        <v>5874</v>
      </c>
      <c r="M107" s="342">
        <v>0.37799227799227797</v>
      </c>
      <c r="N107" s="968">
        <v>52</v>
      </c>
      <c r="O107" s="967"/>
      <c r="P107" s="2"/>
    </row>
    <row r="108" spans="1:16" s="414" customFormat="1" ht="15" customHeight="1">
      <c r="A108" s="2"/>
      <c r="B108" s="2045"/>
      <c r="C108" s="971" t="s">
        <v>875</v>
      </c>
      <c r="D108" s="968">
        <v>926</v>
      </c>
      <c r="E108" s="968">
        <v>62</v>
      </c>
      <c r="F108" s="970">
        <v>0.78051774426698195</v>
      </c>
      <c r="G108" s="968">
        <v>975</v>
      </c>
      <c r="H108" s="721">
        <v>5.0039601587343198E-2</v>
      </c>
      <c r="I108" s="968">
        <v>8909</v>
      </c>
      <c r="J108" s="721">
        <v>0.24385844710131099</v>
      </c>
      <c r="K108" s="969"/>
      <c r="L108" s="968">
        <v>784</v>
      </c>
      <c r="M108" s="342">
        <v>0.80410256410256409</v>
      </c>
      <c r="N108" s="968">
        <v>11</v>
      </c>
      <c r="O108" s="967"/>
      <c r="P108" s="2"/>
    </row>
    <row r="109" spans="1:16" s="414" customFormat="1" ht="15" customHeight="1">
      <c r="A109" s="2"/>
      <c r="B109" s="2045"/>
      <c r="C109" s="971" t="s">
        <v>874</v>
      </c>
      <c r="D109" s="968">
        <v>555</v>
      </c>
      <c r="E109" s="968">
        <v>3</v>
      </c>
      <c r="F109" s="970">
        <v>1.0431054998975</v>
      </c>
      <c r="G109" s="968">
        <v>559</v>
      </c>
      <c r="H109" s="721">
        <v>0.22694554909723</v>
      </c>
      <c r="I109" s="968">
        <v>3254</v>
      </c>
      <c r="J109" s="721">
        <v>0.167571492397104</v>
      </c>
      <c r="K109" s="969"/>
      <c r="L109" s="968">
        <v>513</v>
      </c>
      <c r="M109" s="342">
        <v>0.91771019677996424</v>
      </c>
      <c r="N109" s="968">
        <v>21</v>
      </c>
      <c r="O109" s="967"/>
      <c r="P109" s="2"/>
    </row>
    <row r="110" spans="1:16" s="414" customFormat="1" ht="15" customHeight="1">
      <c r="A110" s="2"/>
      <c r="B110" s="2045"/>
      <c r="C110" s="966" t="s">
        <v>873</v>
      </c>
      <c r="D110" s="961">
        <v>232</v>
      </c>
      <c r="E110" s="961">
        <v>0</v>
      </c>
      <c r="F110" s="965">
        <v>0</v>
      </c>
      <c r="G110" s="961">
        <v>232</v>
      </c>
      <c r="H110" s="964">
        <v>1</v>
      </c>
      <c r="I110" s="961">
        <v>25584</v>
      </c>
      <c r="J110" s="964">
        <v>0.55103823532977503</v>
      </c>
      <c r="K110" s="963"/>
      <c r="L110" s="961">
        <v>964</v>
      </c>
      <c r="M110" s="962">
        <v>4.1551724137931032</v>
      </c>
      <c r="N110" s="961">
        <v>62</v>
      </c>
      <c r="O110" s="960"/>
      <c r="P110" s="2"/>
    </row>
    <row r="111" spans="1:16" s="414" customFormat="1" ht="15" customHeight="1">
      <c r="A111" s="2"/>
      <c r="B111" s="2045"/>
      <c r="C111" s="982" t="s">
        <v>872</v>
      </c>
      <c r="D111" s="978">
        <v>212835</v>
      </c>
      <c r="E111" s="978">
        <v>56158</v>
      </c>
      <c r="F111" s="981">
        <v>0.3705</v>
      </c>
      <c r="G111" s="978">
        <v>233643</v>
      </c>
      <c r="H111" s="980">
        <v>5.0710533845771417E-3</v>
      </c>
      <c r="I111" s="978">
        <v>1329427</v>
      </c>
      <c r="J111" s="980">
        <v>0.1792237301650938</v>
      </c>
      <c r="K111" s="979"/>
      <c r="L111" s="978">
        <v>24787</v>
      </c>
      <c r="M111" s="977">
        <v>0.10608920447006759</v>
      </c>
      <c r="N111" s="976">
        <v>240</v>
      </c>
      <c r="O111" s="975">
        <v>138</v>
      </c>
      <c r="P111" s="2"/>
    </row>
    <row r="112" spans="1:16" s="414" customFormat="1" ht="14.85" customHeight="1">
      <c r="A112" s="2"/>
      <c r="B112" s="2045" t="s">
        <v>882</v>
      </c>
      <c r="C112" s="619"/>
      <c r="D112" s="619"/>
      <c r="E112" s="619"/>
      <c r="F112" s="973"/>
      <c r="G112" s="619"/>
      <c r="H112" s="974"/>
      <c r="I112" s="619"/>
      <c r="J112" s="974"/>
      <c r="K112" s="969"/>
      <c r="L112" s="619"/>
      <c r="M112" s="973"/>
      <c r="N112" s="972"/>
      <c r="O112" s="967"/>
      <c r="P112" s="2"/>
    </row>
    <row r="113" spans="1:16" s="414" customFormat="1" ht="14.85" customHeight="1">
      <c r="A113" s="2"/>
      <c r="B113" s="2045"/>
      <c r="C113" s="971" t="s">
        <v>880</v>
      </c>
      <c r="D113" s="968">
        <v>916</v>
      </c>
      <c r="E113" s="968">
        <v>19345</v>
      </c>
      <c r="F113" s="970">
        <v>0.56840267177461101</v>
      </c>
      <c r="G113" s="968">
        <v>11911</v>
      </c>
      <c r="H113" s="721">
        <v>4.5300000000000001E-4</v>
      </c>
      <c r="I113" s="968">
        <v>829674</v>
      </c>
      <c r="J113" s="721">
        <v>0.80188054889447502</v>
      </c>
      <c r="K113" s="969"/>
      <c r="L113" s="968">
        <v>313</v>
      </c>
      <c r="M113" s="342">
        <v>2.6278230207371338E-2</v>
      </c>
      <c r="N113" s="968">
        <v>4</v>
      </c>
      <c r="O113" s="967"/>
      <c r="P113" s="2"/>
    </row>
    <row r="114" spans="1:16" s="414" customFormat="1" ht="15" customHeight="1">
      <c r="A114" s="2"/>
      <c r="B114" s="2045"/>
      <c r="C114" s="971" t="s">
        <v>879</v>
      </c>
      <c r="D114" s="968">
        <v>1096</v>
      </c>
      <c r="E114" s="968">
        <v>15942</v>
      </c>
      <c r="F114" s="970">
        <v>0.589066478341287</v>
      </c>
      <c r="G114" s="968">
        <v>10487</v>
      </c>
      <c r="H114" s="721">
        <v>1.9139999999999999E-3</v>
      </c>
      <c r="I114" s="968">
        <v>1903832</v>
      </c>
      <c r="J114" s="721">
        <v>0.76336310882601299</v>
      </c>
      <c r="K114" s="969"/>
      <c r="L114" s="968">
        <v>873</v>
      </c>
      <c r="M114" s="342">
        <v>8.3245923524363497E-2</v>
      </c>
      <c r="N114" s="968">
        <v>15</v>
      </c>
      <c r="O114" s="967"/>
      <c r="P114" s="2"/>
    </row>
    <row r="115" spans="1:16" s="414" customFormat="1" ht="15" customHeight="1">
      <c r="A115" s="2"/>
      <c r="B115" s="2045"/>
      <c r="C115" s="971" t="s">
        <v>878</v>
      </c>
      <c r="D115" s="968">
        <v>3288</v>
      </c>
      <c r="E115" s="968">
        <v>5204</v>
      </c>
      <c r="F115" s="970">
        <v>0.66877266495055399</v>
      </c>
      <c r="G115" s="968">
        <v>6768</v>
      </c>
      <c r="H115" s="721">
        <v>3.2789999999999998E-3</v>
      </c>
      <c r="I115" s="968">
        <v>349598</v>
      </c>
      <c r="J115" s="721">
        <v>0.87751434817523699</v>
      </c>
      <c r="K115" s="969"/>
      <c r="L115" s="968">
        <v>1003</v>
      </c>
      <c r="M115" s="342">
        <v>0.14819739952718677</v>
      </c>
      <c r="N115" s="968">
        <v>19</v>
      </c>
      <c r="O115" s="967"/>
      <c r="P115" s="2"/>
    </row>
    <row r="116" spans="1:16" s="414" customFormat="1" ht="15" customHeight="1">
      <c r="A116" s="2"/>
      <c r="B116" s="2045"/>
      <c r="C116" s="971" t="s">
        <v>877</v>
      </c>
      <c r="D116" s="968">
        <v>225</v>
      </c>
      <c r="E116" s="968">
        <v>264</v>
      </c>
      <c r="F116" s="970">
        <v>1.0377845459280199</v>
      </c>
      <c r="G116" s="968">
        <v>499</v>
      </c>
      <c r="H116" s="721">
        <v>6.123E-3</v>
      </c>
      <c r="I116" s="968">
        <v>17312</v>
      </c>
      <c r="J116" s="721">
        <v>0.66412400000000005</v>
      </c>
      <c r="K116" s="969"/>
      <c r="L116" s="968">
        <v>92</v>
      </c>
      <c r="M116" s="342">
        <v>0.18436873747494989</v>
      </c>
      <c r="N116" s="968">
        <v>2</v>
      </c>
      <c r="O116" s="967"/>
      <c r="P116" s="2"/>
    </row>
    <row r="117" spans="1:16" s="414" customFormat="1" ht="15" customHeight="1">
      <c r="A117" s="2"/>
      <c r="B117" s="2045"/>
      <c r="C117" s="971" t="s">
        <v>876</v>
      </c>
      <c r="D117" s="968">
        <v>5349</v>
      </c>
      <c r="E117" s="968">
        <v>5629</v>
      </c>
      <c r="F117" s="970">
        <v>0.67622397855581995</v>
      </c>
      <c r="G117" s="968">
        <v>9156</v>
      </c>
      <c r="H117" s="721">
        <v>1.27219553776763E-2</v>
      </c>
      <c r="I117" s="968">
        <v>1080796</v>
      </c>
      <c r="J117" s="721">
        <v>0.86673680218455595</v>
      </c>
      <c r="K117" s="969"/>
      <c r="L117" s="968">
        <v>3835</v>
      </c>
      <c r="M117" s="342">
        <v>0.41885102664919177</v>
      </c>
      <c r="N117" s="968">
        <v>103</v>
      </c>
      <c r="O117" s="967"/>
      <c r="P117" s="2"/>
    </row>
    <row r="118" spans="1:16" s="414" customFormat="1" ht="15" customHeight="1">
      <c r="A118" s="2"/>
      <c r="B118" s="2045"/>
      <c r="C118" s="971" t="s">
        <v>875</v>
      </c>
      <c r="D118" s="968">
        <v>3335</v>
      </c>
      <c r="E118" s="968">
        <v>585</v>
      </c>
      <c r="F118" s="970">
        <v>0.88165657420405996</v>
      </c>
      <c r="G118" s="968">
        <v>3851</v>
      </c>
      <c r="H118" s="721">
        <v>5.6584946939452298E-2</v>
      </c>
      <c r="I118" s="968">
        <v>547145</v>
      </c>
      <c r="J118" s="721">
        <v>0.89527545203422698</v>
      </c>
      <c r="K118" s="969"/>
      <c r="L118" s="968">
        <v>4684</v>
      </c>
      <c r="M118" s="342">
        <v>1.2163074526097117</v>
      </c>
      <c r="N118" s="968">
        <v>196</v>
      </c>
      <c r="O118" s="967"/>
      <c r="P118" s="2"/>
    </row>
    <row r="119" spans="1:16" s="414" customFormat="1" ht="15" customHeight="1">
      <c r="A119" s="2"/>
      <c r="B119" s="2045"/>
      <c r="C119" s="971" t="s">
        <v>874</v>
      </c>
      <c r="D119" s="968">
        <v>566</v>
      </c>
      <c r="E119" s="968">
        <v>16</v>
      </c>
      <c r="F119" s="970">
        <v>2.7664200816759998</v>
      </c>
      <c r="G119" s="968">
        <v>610</v>
      </c>
      <c r="H119" s="721">
        <v>0.27822808610053701</v>
      </c>
      <c r="I119" s="968">
        <v>113052</v>
      </c>
      <c r="J119" s="721">
        <v>0.85917656186244595</v>
      </c>
      <c r="K119" s="969"/>
      <c r="L119" s="968">
        <v>1393</v>
      </c>
      <c r="M119" s="342">
        <v>2.2836065573770492</v>
      </c>
      <c r="N119" s="968">
        <v>145</v>
      </c>
      <c r="O119" s="967"/>
      <c r="P119" s="2"/>
    </row>
    <row r="120" spans="1:16" s="414" customFormat="1" ht="15" customHeight="1">
      <c r="A120" s="2"/>
      <c r="B120" s="2045"/>
      <c r="C120" s="966" t="s">
        <v>873</v>
      </c>
      <c r="D120" s="961">
        <v>88</v>
      </c>
      <c r="E120" s="961">
        <v>0</v>
      </c>
      <c r="F120" s="965">
        <v>0</v>
      </c>
      <c r="G120" s="961">
        <v>88</v>
      </c>
      <c r="H120" s="964">
        <v>1</v>
      </c>
      <c r="I120" s="961">
        <v>743709</v>
      </c>
      <c r="J120" s="964">
        <v>0.86587893191926901</v>
      </c>
      <c r="K120" s="963"/>
      <c r="L120" s="961">
        <v>446</v>
      </c>
      <c r="M120" s="962">
        <v>5.0681818181818183</v>
      </c>
      <c r="N120" s="961">
        <v>45</v>
      </c>
      <c r="O120" s="960"/>
      <c r="P120" s="2"/>
    </row>
    <row r="121" spans="1:16" s="414" customFormat="1" ht="15" customHeight="1">
      <c r="A121" s="2"/>
      <c r="B121" s="2045"/>
      <c r="C121" s="982" t="s">
        <v>872</v>
      </c>
      <c r="D121" s="978">
        <v>14863</v>
      </c>
      <c r="E121" s="978">
        <v>46985</v>
      </c>
      <c r="F121" s="981">
        <v>0.60670000000000002</v>
      </c>
      <c r="G121" s="978">
        <v>43370</v>
      </c>
      <c r="H121" s="980">
        <v>1.4821891552297961E-2</v>
      </c>
      <c r="I121" s="978">
        <v>5585118</v>
      </c>
      <c r="J121" s="980">
        <v>0.82570546691079272</v>
      </c>
      <c r="K121" s="979"/>
      <c r="L121" s="978">
        <v>12639</v>
      </c>
      <c r="M121" s="977">
        <v>0.29142264237952503</v>
      </c>
      <c r="N121" s="976">
        <v>529</v>
      </c>
      <c r="O121" s="975">
        <v>821</v>
      </c>
      <c r="P121" s="2"/>
    </row>
    <row r="122" spans="1:16" s="414" customFormat="1" ht="15" customHeight="1">
      <c r="A122" s="2"/>
      <c r="B122" s="2045" t="s">
        <v>881</v>
      </c>
      <c r="C122" s="619"/>
      <c r="D122" s="619"/>
      <c r="E122" s="619"/>
      <c r="F122" s="973"/>
      <c r="G122" s="619"/>
      <c r="H122" s="974"/>
      <c r="I122" s="619"/>
      <c r="J122" s="974"/>
      <c r="K122" s="969"/>
      <c r="L122" s="619"/>
      <c r="M122" s="973"/>
      <c r="N122" s="972"/>
      <c r="O122" s="967"/>
      <c r="P122" s="2"/>
    </row>
    <row r="123" spans="1:16" s="414" customFormat="1" ht="15" customHeight="1">
      <c r="A123" s="2"/>
      <c r="B123" s="2045"/>
      <c r="C123" s="971" t="s">
        <v>880</v>
      </c>
      <c r="D123" s="968">
        <v>5657</v>
      </c>
      <c r="E123" s="968">
        <v>1099</v>
      </c>
      <c r="F123" s="970">
        <v>0.59880182377410296</v>
      </c>
      <c r="G123" s="968">
        <v>6315</v>
      </c>
      <c r="H123" s="721">
        <v>8.76301496192324E-4</v>
      </c>
      <c r="I123" s="968">
        <v>305195</v>
      </c>
      <c r="J123" s="721">
        <v>0.59505260781409797</v>
      </c>
      <c r="K123" s="969"/>
      <c r="L123" s="968">
        <v>875</v>
      </c>
      <c r="M123" s="342">
        <v>0.13855898653998416</v>
      </c>
      <c r="N123" s="968">
        <v>3</v>
      </c>
      <c r="O123" s="967"/>
      <c r="P123" s="2"/>
    </row>
    <row r="124" spans="1:16" s="414" customFormat="1" ht="15" customHeight="1">
      <c r="A124" s="2"/>
      <c r="B124" s="2045"/>
      <c r="C124" s="971" t="s">
        <v>879</v>
      </c>
      <c r="D124" s="968">
        <v>0</v>
      </c>
      <c r="E124" s="968">
        <v>5</v>
      </c>
      <c r="F124" s="970">
        <v>0.55615416769604997</v>
      </c>
      <c r="G124" s="968">
        <v>3</v>
      </c>
      <c r="H124" s="721">
        <v>1.9139999999999999E-3</v>
      </c>
      <c r="I124" s="968">
        <v>33</v>
      </c>
      <c r="J124" s="721">
        <v>0.80892838994067195</v>
      </c>
      <c r="K124" s="969"/>
      <c r="L124" s="968">
        <v>1</v>
      </c>
      <c r="M124" s="342">
        <v>0.33333333333333331</v>
      </c>
      <c r="N124" s="968">
        <v>0</v>
      </c>
      <c r="O124" s="967"/>
      <c r="P124" s="2"/>
    </row>
    <row r="125" spans="1:16" s="414" customFormat="1" ht="15" customHeight="1">
      <c r="A125" s="2"/>
      <c r="B125" s="2045"/>
      <c r="C125" s="971" t="s">
        <v>878</v>
      </c>
      <c r="D125" s="968">
        <v>7308</v>
      </c>
      <c r="E125" s="968">
        <v>269</v>
      </c>
      <c r="F125" s="970">
        <v>0.76634304389292895</v>
      </c>
      <c r="G125" s="968">
        <v>7514</v>
      </c>
      <c r="H125" s="721">
        <v>3.1553060304128E-3</v>
      </c>
      <c r="I125" s="968">
        <v>301825</v>
      </c>
      <c r="J125" s="721">
        <v>0.61436506569112304</v>
      </c>
      <c r="K125" s="969"/>
      <c r="L125" s="968">
        <v>2674</v>
      </c>
      <c r="M125" s="342">
        <v>0.35586904445035933</v>
      </c>
      <c r="N125" s="968">
        <v>15</v>
      </c>
      <c r="O125" s="967"/>
      <c r="P125" s="2"/>
    </row>
    <row r="126" spans="1:16" s="414" customFormat="1" ht="15" customHeight="1">
      <c r="A126" s="2"/>
      <c r="B126" s="2045"/>
      <c r="C126" s="971" t="s">
        <v>877</v>
      </c>
      <c r="D126" s="968">
        <v>1347</v>
      </c>
      <c r="E126" s="968">
        <v>2681</v>
      </c>
      <c r="F126" s="970">
        <v>1.0306797164963499</v>
      </c>
      <c r="G126" s="968">
        <v>4110</v>
      </c>
      <c r="H126" s="721">
        <v>6.123E-3</v>
      </c>
      <c r="I126" s="968">
        <v>14046</v>
      </c>
      <c r="J126" s="721">
        <v>0.66412400000000005</v>
      </c>
      <c r="K126" s="969"/>
      <c r="L126" s="968">
        <v>2325</v>
      </c>
      <c r="M126" s="342">
        <v>0.56569343065693434</v>
      </c>
      <c r="N126" s="968">
        <v>17</v>
      </c>
      <c r="O126" s="967"/>
      <c r="P126" s="2"/>
    </row>
    <row r="127" spans="1:16" s="414" customFormat="1" ht="15" customHeight="1">
      <c r="A127" s="2"/>
      <c r="B127" s="2045"/>
      <c r="C127" s="971" t="s">
        <v>876</v>
      </c>
      <c r="D127" s="968">
        <v>14157</v>
      </c>
      <c r="E127" s="968">
        <v>52</v>
      </c>
      <c r="F127" s="970">
        <v>0.88450797408386095</v>
      </c>
      <c r="G127" s="968">
        <v>14203</v>
      </c>
      <c r="H127" s="721">
        <v>1.17216508498744E-2</v>
      </c>
      <c r="I127" s="968">
        <v>470459</v>
      </c>
      <c r="J127" s="721">
        <v>0.64603200579291498</v>
      </c>
      <c r="K127" s="969"/>
      <c r="L127" s="968">
        <v>10328</v>
      </c>
      <c r="M127" s="342">
        <v>0.72717031613039496</v>
      </c>
      <c r="N127" s="968">
        <v>108</v>
      </c>
      <c r="O127" s="967"/>
      <c r="P127" s="2"/>
    </row>
    <row r="128" spans="1:16" s="414" customFormat="1" ht="15" customHeight="1">
      <c r="A128" s="2"/>
      <c r="B128" s="2045"/>
      <c r="C128" s="971" t="s">
        <v>875</v>
      </c>
      <c r="D128" s="968">
        <v>2942</v>
      </c>
      <c r="E128" s="968">
        <v>1</v>
      </c>
      <c r="F128" s="970">
        <v>0.92133241339520799</v>
      </c>
      <c r="G128" s="968">
        <v>2943</v>
      </c>
      <c r="H128" s="721">
        <v>4.8370915468635201E-2</v>
      </c>
      <c r="I128" s="968">
        <v>101180</v>
      </c>
      <c r="J128" s="721">
        <v>0.66351469160387699</v>
      </c>
      <c r="K128" s="969"/>
      <c r="L128" s="968">
        <v>3049</v>
      </c>
      <c r="M128" s="342">
        <v>1.0360176690451919</v>
      </c>
      <c r="N128" s="968">
        <v>94</v>
      </c>
      <c r="O128" s="967"/>
      <c r="P128" s="2"/>
    </row>
    <row r="129" spans="1:16" s="414" customFormat="1" ht="15" customHeight="1">
      <c r="A129" s="2"/>
      <c r="B129" s="2045"/>
      <c r="C129" s="971" t="s">
        <v>874</v>
      </c>
      <c r="D129" s="968">
        <v>707</v>
      </c>
      <c r="E129" s="968">
        <v>0</v>
      </c>
      <c r="F129" s="970">
        <v>2.2769564615681999</v>
      </c>
      <c r="G129" s="968">
        <v>708</v>
      </c>
      <c r="H129" s="721">
        <v>0.281278784132861</v>
      </c>
      <c r="I129" s="968">
        <v>26334</v>
      </c>
      <c r="J129" s="721">
        <v>0.618422213161267</v>
      </c>
      <c r="K129" s="969"/>
      <c r="L129" s="968">
        <v>1093</v>
      </c>
      <c r="M129" s="342">
        <v>1.5437853107344632</v>
      </c>
      <c r="N129" s="968">
        <v>123</v>
      </c>
      <c r="O129" s="967"/>
      <c r="P129" s="2"/>
    </row>
    <row r="130" spans="1:16" s="414" customFormat="1" ht="15" customHeight="1">
      <c r="A130" s="2"/>
      <c r="B130" s="2045"/>
      <c r="C130" s="966" t="s">
        <v>873</v>
      </c>
      <c r="D130" s="961">
        <v>135</v>
      </c>
      <c r="E130" s="961">
        <v>0</v>
      </c>
      <c r="F130" s="965">
        <v>0</v>
      </c>
      <c r="G130" s="961">
        <v>135</v>
      </c>
      <c r="H130" s="964">
        <v>1</v>
      </c>
      <c r="I130" s="961">
        <v>12559</v>
      </c>
      <c r="J130" s="964">
        <v>0.84987794248344295</v>
      </c>
      <c r="K130" s="963"/>
      <c r="L130" s="961">
        <v>654</v>
      </c>
      <c r="M130" s="962">
        <v>4.8444444444444441</v>
      </c>
      <c r="N130" s="961">
        <v>117</v>
      </c>
      <c r="O130" s="960"/>
      <c r="P130" s="2"/>
    </row>
    <row r="131" spans="1:16" s="414" customFormat="1" ht="15" customHeight="1">
      <c r="A131" s="2"/>
      <c r="B131" s="2046"/>
      <c r="C131" s="959" t="s">
        <v>872</v>
      </c>
      <c r="D131" s="955">
        <v>32253</v>
      </c>
      <c r="E131" s="955">
        <v>4107</v>
      </c>
      <c r="F131" s="958">
        <v>0.89539999999999997</v>
      </c>
      <c r="G131" s="955">
        <v>35931</v>
      </c>
      <c r="H131" s="957">
        <v>1.9409358934402089E-2</v>
      </c>
      <c r="I131" s="955">
        <v>1231631</v>
      </c>
      <c r="J131" s="957">
        <v>0.63418678889926161</v>
      </c>
      <c r="K131" s="956"/>
      <c r="L131" s="955">
        <v>20999</v>
      </c>
      <c r="M131" s="954">
        <v>0.58442570482313327</v>
      </c>
      <c r="N131" s="953">
        <v>477</v>
      </c>
      <c r="O131" s="952">
        <v>398</v>
      </c>
      <c r="P131" s="2"/>
    </row>
    <row r="132" spans="1:16" s="414" customFormat="1" ht="15.75" customHeight="1">
      <c r="A132" s="2"/>
      <c r="B132" s="951" t="s">
        <v>206</v>
      </c>
      <c r="C132" s="950"/>
      <c r="D132" s="946">
        <v>336526</v>
      </c>
      <c r="E132" s="946">
        <v>107250</v>
      </c>
      <c r="F132" s="949">
        <v>0.49411159041288083</v>
      </c>
      <c r="G132" s="946">
        <v>389520</v>
      </c>
      <c r="H132" s="948">
        <v>6.5036160012209012E-3</v>
      </c>
      <c r="I132" s="946">
        <v>8534241</v>
      </c>
      <c r="J132" s="948">
        <v>0.29996521395954051</v>
      </c>
      <c r="K132" s="947"/>
      <c r="L132" s="946">
        <v>58932</v>
      </c>
      <c r="M132" s="945">
        <v>0.15129390018484287</v>
      </c>
      <c r="N132" s="944">
        <v>1248</v>
      </c>
      <c r="O132" s="943">
        <v>1371</v>
      </c>
      <c r="P132" s="2"/>
    </row>
    <row r="133" spans="1:16" s="414" customFormat="1" ht="12.75">
      <c r="A133" s="2"/>
      <c r="B133" s="2047" t="s">
        <v>871</v>
      </c>
      <c r="C133" s="2047"/>
      <c r="D133" s="2047"/>
      <c r="E133" s="2047"/>
      <c r="F133" s="2047"/>
      <c r="G133" s="2047"/>
      <c r="H133" s="2047"/>
      <c r="I133" s="2047"/>
      <c r="J133" s="2047"/>
      <c r="K133" s="2047"/>
      <c r="L133" s="2047"/>
      <c r="M133" s="2047"/>
      <c r="N133" s="2047"/>
      <c r="O133" s="2047"/>
      <c r="P133" s="2"/>
    </row>
    <row r="134" spans="1:16" s="414" customFormat="1" ht="12.75">
      <c r="A134" s="2"/>
      <c r="B134" s="2047" t="s">
        <v>870</v>
      </c>
      <c r="C134" s="2047"/>
      <c r="D134" s="2047"/>
      <c r="E134" s="2047"/>
      <c r="F134" s="2047"/>
      <c r="G134" s="2047"/>
      <c r="H134" s="2047"/>
      <c r="I134" s="2047"/>
      <c r="J134" s="2047"/>
      <c r="K134" s="2047"/>
      <c r="L134" s="2047"/>
      <c r="M134" s="2047"/>
      <c r="N134" s="2047"/>
      <c r="O134" s="2047"/>
      <c r="P134" s="2"/>
    </row>
    <row r="135" spans="1:16" s="414" customFormat="1" ht="12.75">
      <c r="A135" s="2"/>
      <c r="B135" s="2047" t="s">
        <v>869</v>
      </c>
      <c r="C135" s="2047"/>
      <c r="D135" s="2047"/>
      <c r="E135" s="2047"/>
      <c r="F135" s="2047"/>
      <c r="G135" s="2047"/>
      <c r="H135" s="2047"/>
      <c r="I135" s="2047"/>
      <c r="J135" s="2047"/>
      <c r="K135" s="2047"/>
      <c r="L135" s="2047"/>
      <c r="M135" s="2047"/>
      <c r="N135" s="2047"/>
      <c r="O135" s="2047"/>
      <c r="P135" s="2"/>
    </row>
    <row r="136" spans="1:16" s="414" customFormat="1" ht="12.75">
      <c r="A136" s="2"/>
      <c r="B136" s="2047" t="s">
        <v>868</v>
      </c>
      <c r="C136" s="2047"/>
      <c r="D136" s="2047"/>
      <c r="E136" s="2047"/>
      <c r="F136" s="2047"/>
      <c r="G136" s="2047"/>
      <c r="H136" s="2047"/>
      <c r="I136" s="2047"/>
      <c r="J136" s="2047"/>
      <c r="K136" s="2047"/>
      <c r="L136" s="2047"/>
      <c r="M136" s="2047"/>
      <c r="N136" s="2047"/>
      <c r="O136" s="2047"/>
      <c r="P136" s="2"/>
    </row>
    <row r="137" spans="1:16" s="941" customFormat="1" ht="24.75" customHeight="1">
      <c r="A137" s="942"/>
      <c r="B137" s="1998" t="s">
        <v>867</v>
      </c>
      <c r="C137" s="2047"/>
      <c r="D137" s="2047"/>
      <c r="E137" s="2047"/>
      <c r="F137" s="2047"/>
      <c r="G137" s="2047"/>
      <c r="H137" s="2047"/>
      <c r="I137" s="2047"/>
      <c r="J137" s="2047"/>
      <c r="K137" s="2047"/>
      <c r="L137" s="2047"/>
      <c r="M137" s="2047"/>
      <c r="N137" s="2047"/>
      <c r="O137" s="2047"/>
      <c r="P137" s="942"/>
    </row>
    <row r="138" spans="1:16" s="414" customFormat="1" ht="12.75">
      <c r="A138" s="2"/>
      <c r="B138" s="2047" t="s">
        <v>866</v>
      </c>
      <c r="C138" s="2047"/>
      <c r="D138" s="2047"/>
      <c r="E138" s="2047"/>
      <c r="F138" s="2047"/>
      <c r="G138" s="2047"/>
      <c r="H138" s="2047"/>
      <c r="I138" s="2047"/>
      <c r="J138" s="2047"/>
      <c r="K138" s="2047"/>
      <c r="L138" s="2047"/>
      <c r="M138" s="2047"/>
      <c r="N138" s="2047"/>
      <c r="O138" s="2047"/>
      <c r="P138" s="2"/>
    </row>
    <row r="139" spans="1:16" s="414" customFormat="1" ht="12.75">
      <c r="A139" s="2"/>
      <c r="B139" s="2047" t="s">
        <v>865</v>
      </c>
      <c r="C139" s="2047"/>
      <c r="D139" s="2047"/>
      <c r="E139" s="2047"/>
      <c r="F139" s="2047"/>
      <c r="G139" s="2047"/>
      <c r="H139" s="2047"/>
      <c r="I139" s="2047"/>
      <c r="J139" s="2047"/>
      <c r="K139" s="2047"/>
      <c r="L139" s="2047"/>
      <c r="M139" s="2047"/>
      <c r="N139" s="2047"/>
      <c r="O139" s="2047"/>
      <c r="P139" s="2"/>
    </row>
    <row r="140" spans="1:16" s="2" customFormat="1" ht="12.75">
      <c r="B140" s="2047" t="s">
        <v>864</v>
      </c>
      <c r="C140" s="2047"/>
      <c r="D140" s="2047"/>
      <c r="E140" s="2047"/>
      <c r="F140" s="2047"/>
      <c r="G140" s="2047"/>
      <c r="H140" s="2047"/>
      <c r="I140" s="2047"/>
      <c r="J140" s="2047"/>
      <c r="K140" s="2047"/>
      <c r="L140" s="2047"/>
      <c r="M140" s="2047"/>
      <c r="N140" s="2047"/>
      <c r="O140" s="2047"/>
    </row>
    <row r="141" spans="1:16" s="2" customFormat="1" ht="6" customHeight="1">
      <c r="B141" s="2047"/>
      <c r="C141" s="2047"/>
      <c r="D141" s="2047"/>
      <c r="E141" s="2047"/>
      <c r="F141" s="2047"/>
      <c r="G141" s="2047"/>
      <c r="H141" s="2047"/>
      <c r="I141" s="2047"/>
      <c r="J141" s="2047"/>
      <c r="K141" s="2047"/>
      <c r="L141" s="2047"/>
      <c r="M141" s="2047"/>
      <c r="N141" s="2047"/>
      <c r="O141" s="2047"/>
    </row>
    <row r="142" spans="1:16" s="2" customFormat="1" ht="5.85" hidden="1" customHeight="1">
      <c r="C142" s="811"/>
      <c r="D142" s="811"/>
      <c r="E142" s="811"/>
      <c r="F142" s="811"/>
      <c r="G142" s="811"/>
      <c r="H142" s="811"/>
      <c r="I142" s="811"/>
      <c r="J142" s="811"/>
      <c r="K142" s="811"/>
      <c r="L142" s="811"/>
      <c r="M142" s="811"/>
      <c r="N142" s="811"/>
      <c r="O142" s="811"/>
      <c r="P142" s="811"/>
    </row>
    <row r="143" spans="1:16" s="414" customFormat="1" ht="12.75" hidden="1">
      <c r="A143" s="2"/>
      <c r="B143" s="940"/>
      <c r="C143" s="940"/>
      <c r="D143" s="940"/>
      <c r="E143" s="940"/>
      <c r="F143" s="940"/>
      <c r="G143" s="940"/>
      <c r="H143" s="940"/>
      <c r="I143" s="940"/>
      <c r="J143" s="940"/>
      <c r="K143" s="940"/>
      <c r="L143" s="940"/>
      <c r="M143" s="940"/>
      <c r="N143" s="940"/>
      <c r="O143" s="940"/>
      <c r="P143" s="940"/>
    </row>
    <row r="144" spans="1:16" s="414" customFormat="1" ht="12.75" hidden="1">
      <c r="A144" s="2"/>
      <c r="B144" s="520"/>
      <c r="F144" s="935"/>
      <c r="H144" s="936"/>
      <c r="J144" s="936"/>
      <c r="K144" s="936"/>
      <c r="M144" s="935"/>
    </row>
    <row r="145" spans="1:16" s="414" customFormat="1" ht="12.75" hidden="1">
      <c r="A145" s="2"/>
      <c r="B145" s="520"/>
      <c r="F145" s="935"/>
      <c r="H145" s="936"/>
      <c r="J145" s="936"/>
      <c r="K145" s="936"/>
      <c r="M145" s="935"/>
    </row>
    <row r="146" spans="1:16" s="414" customFormat="1" ht="12.75" hidden="1">
      <c r="A146" s="2"/>
      <c r="B146" s="520"/>
      <c r="F146" s="935"/>
      <c r="H146" s="936"/>
      <c r="J146" s="936"/>
      <c r="K146" s="936"/>
      <c r="M146" s="935"/>
    </row>
    <row r="147" spans="1:16" s="414" customFormat="1" ht="24" hidden="1" customHeight="1">
      <c r="A147" s="2"/>
      <c r="B147" s="2011"/>
      <c r="C147" s="2011"/>
      <c r="D147" s="2011"/>
      <c r="E147" s="2011"/>
      <c r="F147" s="2011"/>
      <c r="G147" s="2011"/>
      <c r="H147" s="2011"/>
      <c r="I147" s="2011"/>
      <c r="J147" s="2011"/>
      <c r="K147" s="2011"/>
      <c r="L147" s="2011"/>
      <c r="M147" s="2011"/>
      <c r="N147" s="2011"/>
      <c r="O147" s="2011"/>
      <c r="P147" s="2011"/>
    </row>
    <row r="148" spans="1:16" s="414" customFormat="1" ht="12.75" hidden="1">
      <c r="A148" s="2"/>
      <c r="B148" s="520"/>
      <c r="F148" s="935"/>
      <c r="H148" s="936"/>
      <c r="J148" s="936"/>
      <c r="K148" s="936"/>
      <c r="M148" s="935"/>
    </row>
    <row r="149" spans="1:16" s="414" customFormat="1" ht="12.75" hidden="1">
      <c r="A149" s="2"/>
      <c r="F149" s="935"/>
      <c r="H149" s="936"/>
      <c r="J149" s="936"/>
      <c r="K149" s="936"/>
      <c r="M149" s="935"/>
    </row>
    <row r="150" spans="1:16" s="414" customFormat="1" ht="12.75" hidden="1">
      <c r="A150" s="2"/>
      <c r="B150" s="520"/>
      <c r="F150" s="938"/>
      <c r="H150" s="939"/>
      <c r="J150" s="939"/>
      <c r="K150" s="939"/>
      <c r="M150" s="938"/>
    </row>
    <row r="151" spans="1:16" s="414" customFormat="1" ht="12.75" hidden="1">
      <c r="A151" s="2"/>
      <c r="B151" s="517"/>
      <c r="F151" s="935"/>
      <c r="H151" s="936"/>
      <c r="J151" s="936"/>
      <c r="K151" s="936"/>
      <c r="M151" s="935"/>
    </row>
    <row r="152" spans="1:16" s="414" customFormat="1" ht="12.75" hidden="1">
      <c r="A152" s="2"/>
      <c r="B152" s="520"/>
      <c r="F152" s="938"/>
      <c r="H152" s="939"/>
      <c r="J152" s="939"/>
      <c r="K152" s="939"/>
      <c r="M152" s="938"/>
    </row>
    <row r="153" spans="1:16" s="414" customFormat="1" ht="12.75" hidden="1">
      <c r="A153" s="2"/>
      <c r="B153" s="937"/>
      <c r="F153" s="935"/>
      <c r="H153" s="936"/>
      <c r="J153" s="936"/>
      <c r="K153" s="936"/>
      <c r="M153" s="935"/>
    </row>
    <row r="154" spans="1:16" s="414" customFormat="1" ht="12.75" hidden="1">
      <c r="A154" s="2"/>
      <c r="B154" s="517"/>
      <c r="F154" s="935"/>
      <c r="H154" s="936"/>
      <c r="J154" s="936"/>
      <c r="K154" s="936"/>
      <c r="M154" s="935"/>
    </row>
    <row r="155" spans="1:16" s="414" customFormat="1" ht="12.75" hidden="1">
      <c r="A155" s="2"/>
      <c r="B155" s="848"/>
      <c r="F155" s="935"/>
      <c r="H155" s="936"/>
      <c r="J155" s="936"/>
      <c r="K155" s="936"/>
      <c r="M155" s="935"/>
    </row>
    <row r="156" spans="1:16" s="414" customFormat="1" ht="12.75" hidden="1">
      <c r="A156" s="2"/>
      <c r="B156" s="517"/>
      <c r="F156" s="935"/>
      <c r="H156" s="936"/>
      <c r="J156" s="936"/>
      <c r="K156" s="936"/>
      <c r="M156" s="935"/>
    </row>
    <row r="157" spans="1:16" s="414" customFormat="1" ht="12.75" hidden="1">
      <c r="A157" s="2"/>
      <c r="B157" s="937"/>
      <c r="F157" s="935"/>
      <c r="H157" s="936"/>
      <c r="J157" s="936"/>
      <c r="K157" s="936"/>
      <c r="M157" s="935"/>
    </row>
    <row r="158" spans="1:16" s="414" customFormat="1" ht="12.75" hidden="1">
      <c r="A158" s="2"/>
      <c r="B158" s="517"/>
      <c r="F158" s="935"/>
      <c r="H158" s="936"/>
      <c r="J158" s="936"/>
      <c r="K158" s="936"/>
      <c r="M158" s="935"/>
    </row>
    <row r="159" spans="1:16" s="414" customFormat="1" ht="12.75" hidden="1">
      <c r="A159" s="2"/>
      <c r="B159" s="520"/>
      <c r="F159" s="938"/>
      <c r="H159" s="939"/>
      <c r="J159" s="939"/>
      <c r="K159" s="939"/>
      <c r="M159" s="938"/>
    </row>
    <row r="160" spans="1:16" s="414" customFormat="1" ht="12.75" hidden="1">
      <c r="A160" s="2"/>
      <c r="B160" s="937"/>
      <c r="F160" s="935"/>
      <c r="H160" s="936"/>
      <c r="J160" s="936"/>
      <c r="K160" s="936"/>
      <c r="M160" s="935"/>
    </row>
    <row r="161" spans="1:13" s="414" customFormat="1" ht="12.75" hidden="1">
      <c r="A161" s="2"/>
      <c r="B161" s="517"/>
      <c r="F161" s="935"/>
      <c r="H161" s="936"/>
      <c r="J161" s="936"/>
      <c r="K161" s="936"/>
      <c r="M161" s="935"/>
    </row>
    <row r="162" spans="1:13" s="414" customFormat="1" ht="12.75" hidden="1">
      <c r="A162" s="2"/>
      <c r="B162" s="937"/>
      <c r="F162" s="935"/>
      <c r="H162" s="936"/>
      <c r="J162" s="936"/>
      <c r="K162" s="936"/>
      <c r="M162" s="935"/>
    </row>
    <row r="163" spans="1:13" s="414" customFormat="1" ht="12.75" hidden="1">
      <c r="A163" s="2"/>
      <c r="B163" s="937"/>
      <c r="F163" s="935"/>
      <c r="H163" s="936"/>
      <c r="J163" s="936"/>
      <c r="K163" s="936"/>
      <c r="M163" s="935"/>
    </row>
    <row r="164" spans="1:13" s="414" customFormat="1" ht="12.75" hidden="1">
      <c r="A164" s="2"/>
      <c r="B164" s="937"/>
      <c r="F164" s="935"/>
      <c r="H164" s="936"/>
      <c r="J164" s="936"/>
      <c r="K164" s="936"/>
      <c r="M164" s="935"/>
    </row>
    <row r="165" spans="1:13" s="414" customFormat="1" ht="12.75" hidden="1">
      <c r="A165" s="2"/>
      <c r="B165" s="937"/>
      <c r="F165" s="935"/>
      <c r="H165" s="936"/>
      <c r="J165" s="936"/>
      <c r="K165" s="936"/>
      <c r="M165" s="935"/>
    </row>
    <row r="166" spans="1:13" s="414" customFormat="1" ht="12.75" hidden="1">
      <c r="A166" s="2"/>
      <c r="B166" s="937"/>
      <c r="F166" s="935"/>
      <c r="H166" s="936"/>
      <c r="J166" s="936"/>
      <c r="K166" s="936"/>
      <c r="M166" s="935"/>
    </row>
    <row r="167" spans="1:13" s="414" customFormat="1" ht="12.75" hidden="1">
      <c r="A167" s="2"/>
      <c r="B167" s="937"/>
      <c r="F167" s="935"/>
      <c r="H167" s="936"/>
      <c r="J167" s="936"/>
      <c r="K167" s="936"/>
      <c r="M167" s="935"/>
    </row>
    <row r="168" spans="1:13" s="414" customFormat="1" ht="12.75" hidden="1">
      <c r="A168" s="2"/>
      <c r="B168" s="937"/>
      <c r="F168" s="935"/>
      <c r="H168" s="936"/>
      <c r="J168" s="936"/>
      <c r="K168" s="936"/>
      <c r="M168" s="935"/>
    </row>
    <row r="169" spans="1:13" s="414" customFormat="1" ht="12.75" hidden="1">
      <c r="A169" s="2"/>
      <c r="B169" s="937"/>
      <c r="F169" s="935"/>
      <c r="H169" s="936"/>
      <c r="J169" s="936"/>
      <c r="K169" s="936"/>
      <c r="M169" s="935"/>
    </row>
    <row r="170" spans="1:13" s="414" customFormat="1" ht="12.75" hidden="1">
      <c r="A170" s="2"/>
      <c r="B170" s="937"/>
      <c r="F170" s="935"/>
      <c r="H170" s="936"/>
      <c r="J170" s="936"/>
      <c r="K170" s="936"/>
      <c r="M170" s="935"/>
    </row>
    <row r="171" spans="1:13" s="414" customFormat="1" ht="12.75" hidden="1">
      <c r="A171" s="2"/>
      <c r="B171" s="937"/>
      <c r="F171" s="935"/>
      <c r="H171" s="936"/>
      <c r="J171" s="936"/>
      <c r="K171" s="936"/>
      <c r="M171" s="935"/>
    </row>
    <row r="172" spans="1:13" s="414" customFormat="1" ht="12.75" hidden="1">
      <c r="A172" s="2"/>
      <c r="B172" s="937"/>
      <c r="F172" s="935"/>
      <c r="H172" s="936"/>
      <c r="J172" s="936"/>
      <c r="K172" s="936"/>
      <c r="M172" s="935"/>
    </row>
    <row r="173" spans="1:13" s="414" customFormat="1" ht="12.75" hidden="1">
      <c r="A173" s="2"/>
      <c r="B173" s="517"/>
      <c r="F173" s="935"/>
      <c r="H173" s="936"/>
      <c r="J173" s="936"/>
      <c r="K173" s="936"/>
      <c r="M173" s="935"/>
    </row>
    <row r="174" spans="1:13" s="414" customFormat="1" ht="12.75" hidden="1">
      <c r="A174" s="2"/>
      <c r="F174" s="935"/>
      <c r="H174" s="936"/>
      <c r="J174" s="936"/>
      <c r="K174" s="936"/>
      <c r="M174" s="935"/>
    </row>
    <row r="175" spans="1:13" s="414" customFormat="1" ht="12.75" hidden="1">
      <c r="A175" s="2"/>
      <c r="F175" s="935"/>
      <c r="H175" s="936"/>
      <c r="J175" s="936"/>
      <c r="K175" s="936"/>
      <c r="M175" s="935"/>
    </row>
    <row r="176" spans="1:13" s="414" customFormat="1" ht="12.75" hidden="1">
      <c r="A176" s="2"/>
      <c r="F176" s="935"/>
      <c r="H176" s="936"/>
      <c r="J176" s="936"/>
      <c r="K176" s="936"/>
      <c r="M176" s="935"/>
    </row>
    <row r="177" spans="1:13" s="414" customFormat="1" ht="12.75" hidden="1">
      <c r="A177" s="2"/>
      <c r="F177" s="935"/>
      <c r="H177" s="936"/>
      <c r="J177" s="936"/>
      <c r="K177" s="936"/>
      <c r="M177" s="935"/>
    </row>
    <row r="178" spans="1:13" s="414" customFormat="1" ht="12.75" hidden="1">
      <c r="A178" s="2"/>
      <c r="F178" s="935"/>
      <c r="H178" s="936"/>
      <c r="J178" s="936"/>
      <c r="K178" s="936"/>
      <c r="M178" s="935"/>
    </row>
    <row r="179" spans="1:13" s="414" customFormat="1" ht="12.75" hidden="1">
      <c r="A179" s="2"/>
      <c r="F179" s="935"/>
      <c r="H179" s="936"/>
      <c r="J179" s="936"/>
      <c r="K179" s="936"/>
      <c r="M179" s="935"/>
    </row>
    <row r="180" spans="1:13" s="414" customFormat="1" ht="12.75" hidden="1">
      <c r="A180" s="2"/>
      <c r="F180" s="935"/>
      <c r="H180" s="936"/>
      <c r="J180" s="936"/>
      <c r="K180" s="936"/>
      <c r="M180" s="935"/>
    </row>
    <row r="181" spans="1:13" s="414" customFormat="1" ht="12.75" hidden="1">
      <c r="A181" s="2"/>
      <c r="F181" s="935"/>
      <c r="H181" s="936"/>
      <c r="J181" s="936"/>
      <c r="K181" s="936"/>
      <c r="M181" s="935"/>
    </row>
    <row r="182" spans="1:13" s="414" customFormat="1" ht="12.75" hidden="1">
      <c r="A182" s="2"/>
      <c r="F182" s="935"/>
      <c r="H182" s="936"/>
      <c r="J182" s="936"/>
      <c r="K182" s="936"/>
      <c r="M182" s="935"/>
    </row>
    <row r="183" spans="1:13" s="414" customFormat="1" ht="12.75" hidden="1">
      <c r="A183" s="2"/>
      <c r="F183" s="935"/>
      <c r="H183" s="936"/>
      <c r="J183" s="936"/>
      <c r="K183" s="936"/>
      <c r="M183" s="935"/>
    </row>
    <row r="184" spans="1:13" s="414" customFormat="1" ht="12.75" hidden="1">
      <c r="A184" s="2"/>
      <c r="F184" s="935"/>
      <c r="H184" s="936"/>
      <c r="J184" s="936"/>
      <c r="K184" s="936"/>
      <c r="M184" s="935"/>
    </row>
    <row r="185" spans="1:13" s="414" customFormat="1" ht="12.75" hidden="1">
      <c r="A185" s="2"/>
      <c r="F185" s="935"/>
      <c r="H185" s="936"/>
      <c r="J185" s="936"/>
      <c r="K185" s="936"/>
      <c r="M185" s="935"/>
    </row>
    <row r="186" spans="1:13" s="414" customFormat="1" ht="12.75" hidden="1">
      <c r="A186" s="2"/>
      <c r="F186" s="935"/>
      <c r="H186" s="936"/>
      <c r="J186" s="936"/>
      <c r="K186" s="936"/>
      <c r="M186" s="935"/>
    </row>
    <row r="187" spans="1:13" s="414" customFormat="1" ht="12.75" hidden="1">
      <c r="A187" s="2"/>
      <c r="F187" s="935"/>
      <c r="H187" s="936"/>
      <c r="J187" s="936"/>
      <c r="K187" s="936"/>
      <c r="M187" s="935"/>
    </row>
    <row r="188" spans="1:13" s="414" customFormat="1" ht="12.75" hidden="1">
      <c r="A188" s="2"/>
      <c r="F188" s="935"/>
      <c r="H188" s="936"/>
      <c r="J188" s="936"/>
      <c r="K188" s="936"/>
      <c r="M188" s="935"/>
    </row>
    <row r="189" spans="1:13" s="414" customFormat="1" ht="12.75" hidden="1">
      <c r="A189" s="2"/>
      <c r="F189" s="935"/>
      <c r="H189" s="936"/>
      <c r="J189" s="936"/>
      <c r="K189" s="936"/>
      <c r="M189" s="935"/>
    </row>
    <row r="190" spans="1:13" s="414" customFormat="1" ht="12.75" hidden="1">
      <c r="A190" s="2"/>
      <c r="F190" s="935"/>
      <c r="H190" s="936"/>
      <c r="J190" s="936"/>
      <c r="K190" s="936"/>
      <c r="M190" s="935"/>
    </row>
    <row r="191" spans="1:13" s="414" customFormat="1" ht="12.75" hidden="1">
      <c r="A191" s="2"/>
      <c r="F191" s="935"/>
      <c r="H191" s="936"/>
      <c r="J191" s="936"/>
      <c r="K191" s="936"/>
      <c r="M191" s="935"/>
    </row>
    <row r="192" spans="1:13" s="414" customFormat="1" ht="12.75" hidden="1">
      <c r="A192" s="2"/>
      <c r="F192" s="935"/>
      <c r="H192" s="936"/>
      <c r="J192" s="936"/>
      <c r="K192" s="936"/>
      <c r="M192" s="935"/>
    </row>
    <row r="193" spans="1:13" s="414" customFormat="1" ht="12.75" hidden="1">
      <c r="A193" s="2"/>
      <c r="F193" s="935"/>
      <c r="H193" s="936"/>
      <c r="J193" s="936"/>
      <c r="K193" s="936"/>
      <c r="M193" s="935"/>
    </row>
    <row r="194" spans="1:13" s="414" customFormat="1" ht="12.75" hidden="1">
      <c r="A194" s="2"/>
      <c r="F194" s="935"/>
      <c r="H194" s="936"/>
      <c r="J194" s="936"/>
      <c r="K194" s="936"/>
      <c r="M194" s="935"/>
    </row>
    <row r="195" spans="1:13" s="414" customFormat="1" ht="12.75" hidden="1">
      <c r="A195" s="2"/>
      <c r="F195" s="935"/>
      <c r="H195" s="936"/>
      <c r="J195" s="936"/>
      <c r="K195" s="936"/>
      <c r="M195" s="935"/>
    </row>
  </sheetData>
  <mergeCells count="27">
    <mergeCell ref="B102:B111"/>
    <mergeCell ref="B91:C91"/>
    <mergeCell ref="B112:B121"/>
    <mergeCell ref="B92:B101"/>
    <mergeCell ref="B69:B78"/>
    <mergeCell ref="B79:B88"/>
    <mergeCell ref="B3:B4"/>
    <mergeCell ref="C3:C4"/>
    <mergeCell ref="B6:B15"/>
    <mergeCell ref="B16:B25"/>
    <mergeCell ref="B5:C5"/>
    <mergeCell ref="B147:P147"/>
    <mergeCell ref="B26:B35"/>
    <mergeCell ref="B36:B45"/>
    <mergeCell ref="B137:O137"/>
    <mergeCell ref="B122:B131"/>
    <mergeCell ref="B141:O141"/>
    <mergeCell ref="B133:O133"/>
    <mergeCell ref="B134:O134"/>
    <mergeCell ref="B135:O135"/>
    <mergeCell ref="B136:O136"/>
    <mergeCell ref="B138:O138"/>
    <mergeCell ref="B48:C48"/>
    <mergeCell ref="B49:B58"/>
    <mergeCell ref="B59:B68"/>
    <mergeCell ref="B139:O139"/>
    <mergeCell ref="B140:O140"/>
  </mergeCells>
  <hyperlinks>
    <hyperlink ref="B1" location="ToC!A1" display="Back to Table of Contents" xr:uid="{FA05D1C7-E352-4279-95B9-2149E2723D56}"/>
  </hyperlinks>
  <pageMargins left="0.5" right="0.5" top="0.5" bottom="0.5" header="0.25" footer="0.3"/>
  <pageSetup scale="75" orientation="landscape" r:id="rId1"/>
  <headerFooter>
    <oddFooter>&amp;L&amp;G&amp;CSupplementary Regulatory Capital Disclosure&amp;R Page &amp;P of &amp;N</oddFooter>
  </headerFooter>
  <rowBreaks count="5" manualBreakCount="5">
    <brk id="25" min="1" max="14" man="1"/>
    <brk id="47" min="1" max="14" man="1"/>
    <brk id="68" min="1" max="14" man="1"/>
    <brk id="90" min="1" max="14" man="1"/>
    <brk id="111" min="1" max="14" man="1"/>
  </row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49330-4CFA-4E34-B285-18EC4269D372}">
  <sheetPr codeName="Sheet23">
    <tabColor theme="5"/>
  </sheetPr>
  <dimension ref="A1:S195"/>
  <sheetViews>
    <sheetView zoomScale="115" zoomScaleNormal="115" workbookViewId="0"/>
  </sheetViews>
  <sheetFormatPr defaultColWidth="0" defaultRowHeight="15" zeroHeight="1"/>
  <cols>
    <col min="1" max="1" width="1.5703125" style="1" customWidth="1"/>
    <col min="2" max="2" width="13.42578125" customWidth="1"/>
    <col min="3" max="3" width="17.5703125" customWidth="1"/>
    <col min="4" max="4" width="10.42578125" customWidth="1"/>
    <col min="5" max="5" width="9.42578125" customWidth="1"/>
    <col min="6" max="6" width="9.42578125" style="933" customWidth="1"/>
    <col min="7" max="7" width="9.42578125" customWidth="1"/>
    <col min="8" max="8" width="9.42578125" style="934" customWidth="1"/>
    <col min="9" max="9" width="9.42578125" customWidth="1"/>
    <col min="10" max="10" width="9.42578125" style="1008" customWidth="1"/>
    <col min="11" max="11" width="10.42578125" style="934" customWidth="1"/>
    <col min="12" max="12" width="9.42578125" customWidth="1"/>
    <col min="13" max="13" width="9.42578125" style="933" customWidth="1"/>
    <col min="14" max="14" width="9.42578125" customWidth="1"/>
    <col min="15" max="15" width="11.5703125" customWidth="1"/>
    <col min="16" max="16" width="1.5703125" customWidth="1"/>
    <col min="17" max="16384" width="8.5703125" hidden="1"/>
  </cols>
  <sheetData>
    <row r="1" spans="1:19" ht="12" customHeight="1">
      <c r="B1" s="141" t="s">
        <v>126</v>
      </c>
      <c r="C1" s="1"/>
      <c r="D1" s="1"/>
      <c r="E1" s="1"/>
      <c r="F1" s="1006"/>
      <c r="G1" s="1"/>
      <c r="H1" s="1007"/>
      <c r="I1" s="1"/>
      <c r="J1" s="1033"/>
      <c r="K1" s="1007"/>
      <c r="L1" s="1"/>
      <c r="M1" s="1006"/>
      <c r="N1" s="1"/>
      <c r="O1" s="1"/>
      <c r="P1" s="1"/>
      <c r="Q1" s="1"/>
      <c r="R1" s="1"/>
      <c r="S1" s="1"/>
    </row>
    <row r="2" spans="1:19" s="467" customFormat="1" ht="20.100000000000001" customHeight="1">
      <c r="A2" s="49"/>
      <c r="B2" s="1005" t="s">
        <v>916</v>
      </c>
      <c r="C2" s="1004"/>
      <c r="D2" s="1004"/>
      <c r="E2" s="1004"/>
      <c r="F2" s="1004"/>
      <c r="G2" s="1004"/>
      <c r="H2" s="1004"/>
      <c r="I2" s="1004"/>
      <c r="J2" s="1004"/>
      <c r="K2" s="1004"/>
      <c r="L2" s="1004"/>
      <c r="M2" s="1004"/>
      <c r="N2" s="1004"/>
      <c r="O2" s="1003"/>
      <c r="P2" s="49"/>
    </row>
    <row r="3" spans="1:19">
      <c r="B3" s="2056" t="s">
        <v>162</v>
      </c>
      <c r="C3" s="2058" t="s">
        <v>899</v>
      </c>
      <c r="D3" s="1030" t="s">
        <v>235</v>
      </c>
      <c r="E3" s="1030" t="s">
        <v>422</v>
      </c>
      <c r="F3" s="1031" t="s">
        <v>419</v>
      </c>
      <c r="G3" s="1030" t="s">
        <v>470</v>
      </c>
      <c r="H3" s="1032" t="s">
        <v>469</v>
      </c>
      <c r="I3" s="1030" t="s">
        <v>468</v>
      </c>
      <c r="J3" s="1032" t="s">
        <v>467</v>
      </c>
      <c r="K3" s="1032" t="s">
        <v>861</v>
      </c>
      <c r="L3" s="1030" t="s">
        <v>860</v>
      </c>
      <c r="M3" s="1031" t="s">
        <v>859</v>
      </c>
      <c r="N3" s="1030" t="s">
        <v>898</v>
      </c>
      <c r="O3" s="1029" t="s">
        <v>897</v>
      </c>
      <c r="P3" s="1"/>
    </row>
    <row r="4" spans="1:19" s="414" customFormat="1" ht="67.5" customHeight="1">
      <c r="A4" s="2"/>
      <c r="B4" s="2057"/>
      <c r="C4" s="2001"/>
      <c r="D4" s="1027" t="s">
        <v>896</v>
      </c>
      <c r="E4" s="1027" t="s">
        <v>895</v>
      </c>
      <c r="F4" s="1028" t="s">
        <v>894</v>
      </c>
      <c r="G4" s="1027" t="s">
        <v>915</v>
      </c>
      <c r="H4" s="1027" t="s">
        <v>914</v>
      </c>
      <c r="I4" s="1027" t="s">
        <v>913</v>
      </c>
      <c r="J4" s="1027" t="s">
        <v>912</v>
      </c>
      <c r="K4" s="1027" t="s">
        <v>911</v>
      </c>
      <c r="L4" s="1027" t="s">
        <v>910</v>
      </c>
      <c r="M4" s="1028" t="s">
        <v>909</v>
      </c>
      <c r="N4" s="1027" t="s">
        <v>908</v>
      </c>
      <c r="O4" s="1026" t="s">
        <v>907</v>
      </c>
      <c r="P4" s="2"/>
    </row>
    <row r="5" spans="1:19" s="414" customFormat="1" ht="15.75" customHeight="1">
      <c r="A5" s="2"/>
      <c r="B5" s="2055" t="str">
        <f>+CurrQtr</f>
        <v>Q3 2022</v>
      </c>
      <c r="C5" s="1988"/>
      <c r="D5" s="1024"/>
      <c r="E5" s="1024"/>
      <c r="F5" s="1024"/>
      <c r="G5" s="1024"/>
      <c r="H5" s="1025"/>
      <c r="I5" s="1024"/>
      <c r="J5" s="1025"/>
      <c r="K5" s="1025"/>
      <c r="L5" s="1024"/>
      <c r="M5" s="1023"/>
      <c r="N5" s="1022"/>
      <c r="O5" s="1021"/>
      <c r="P5" s="2"/>
    </row>
    <row r="6" spans="1:19" s="414" customFormat="1" ht="12.75" customHeight="1">
      <c r="A6" s="2"/>
      <c r="B6" s="2045" t="s">
        <v>199</v>
      </c>
      <c r="C6" s="619"/>
      <c r="D6" s="619"/>
      <c r="E6" s="619"/>
      <c r="F6" s="973"/>
      <c r="G6" s="619"/>
      <c r="H6" s="974"/>
      <c r="I6" s="619"/>
      <c r="J6" s="974"/>
      <c r="K6" s="974"/>
      <c r="L6" s="619"/>
      <c r="M6" s="973"/>
      <c r="N6" s="972"/>
      <c r="O6" s="967"/>
      <c r="P6" s="2"/>
    </row>
    <row r="7" spans="1:19" s="414" customFormat="1" ht="12.75" customHeight="1">
      <c r="A7" s="2"/>
      <c r="B7" s="2045"/>
      <c r="C7" s="971" t="s">
        <v>880</v>
      </c>
      <c r="D7" s="968">
        <v>144165</v>
      </c>
      <c r="E7" s="968">
        <v>2815</v>
      </c>
      <c r="F7" s="970">
        <v>0.46</v>
      </c>
      <c r="G7" s="968">
        <v>145669</v>
      </c>
      <c r="H7" s="721">
        <v>2.0000000000000001E-4</v>
      </c>
      <c r="I7" s="968">
        <v>117</v>
      </c>
      <c r="J7" s="721">
        <v>0.1225</v>
      </c>
      <c r="K7" s="1019">
        <v>2.15</v>
      </c>
      <c r="L7" s="968">
        <v>2638</v>
      </c>
      <c r="M7" s="342">
        <v>1.7999999999999999E-2</v>
      </c>
      <c r="N7" s="968">
        <v>5</v>
      </c>
      <c r="O7" s="967"/>
      <c r="P7" s="983"/>
    </row>
    <row r="8" spans="1:19" s="414" customFormat="1" ht="12.75" customHeight="1">
      <c r="A8" s="2"/>
      <c r="B8" s="2045"/>
      <c r="C8" s="971" t="s">
        <v>879</v>
      </c>
      <c r="D8" s="968">
        <v>411</v>
      </c>
      <c r="E8" s="968">
        <v>87</v>
      </c>
      <c r="F8" s="970">
        <v>0.11</v>
      </c>
      <c r="G8" s="968">
        <v>420</v>
      </c>
      <c r="H8" s="721">
        <v>2E-3</v>
      </c>
      <c r="I8" s="968">
        <v>4</v>
      </c>
      <c r="J8" s="721">
        <v>0.2369</v>
      </c>
      <c r="K8" s="1019">
        <v>0.21</v>
      </c>
      <c r="L8" s="968">
        <v>52</v>
      </c>
      <c r="M8" s="342">
        <v>0.123</v>
      </c>
      <c r="N8" s="968">
        <v>0</v>
      </c>
      <c r="O8" s="967"/>
      <c r="P8" s="983"/>
    </row>
    <row r="9" spans="1:19" s="414" customFormat="1" ht="12.75" customHeight="1">
      <c r="A9" s="2"/>
      <c r="B9" s="2045"/>
      <c r="C9" s="971" t="s">
        <v>878</v>
      </c>
      <c r="D9" s="968">
        <v>351</v>
      </c>
      <c r="E9" s="968">
        <v>1</v>
      </c>
      <c r="F9" s="970">
        <v>0.45</v>
      </c>
      <c r="G9" s="968">
        <v>351</v>
      </c>
      <c r="H9" s="721">
        <v>3.7000000000000002E-3</v>
      </c>
      <c r="I9" s="968">
        <v>5</v>
      </c>
      <c r="J9" s="721">
        <v>0.25059999999999999</v>
      </c>
      <c r="K9" s="1019">
        <v>1.23</v>
      </c>
      <c r="L9" s="968">
        <v>97</v>
      </c>
      <c r="M9" s="342">
        <v>0.27600000000000002</v>
      </c>
      <c r="N9" s="968">
        <v>0</v>
      </c>
      <c r="O9" s="967"/>
      <c r="P9" s="983"/>
    </row>
    <row r="10" spans="1:19" s="414" customFormat="1" ht="12.75" customHeight="1">
      <c r="A10" s="2"/>
      <c r="B10" s="2045"/>
      <c r="C10" s="971" t="s">
        <v>877</v>
      </c>
      <c r="D10" s="968">
        <v>0</v>
      </c>
      <c r="E10" s="968">
        <v>0</v>
      </c>
      <c r="F10" s="970">
        <v>0</v>
      </c>
      <c r="G10" s="968">
        <v>0</v>
      </c>
      <c r="H10" s="721">
        <v>0</v>
      </c>
      <c r="I10" s="968">
        <v>0</v>
      </c>
      <c r="J10" s="721">
        <v>0</v>
      </c>
      <c r="K10" s="1019">
        <v>0</v>
      </c>
      <c r="L10" s="968">
        <v>0</v>
      </c>
      <c r="M10" s="342">
        <v>0</v>
      </c>
      <c r="N10" s="968">
        <v>0</v>
      </c>
      <c r="O10" s="967"/>
      <c r="P10" s="983"/>
    </row>
    <row r="11" spans="1:19" s="414" customFormat="1" ht="12.75" customHeight="1">
      <c r="A11" s="2"/>
      <c r="B11" s="2045"/>
      <c r="C11" s="971" t="s">
        <v>876</v>
      </c>
      <c r="D11" s="968">
        <v>4096</v>
      </c>
      <c r="E11" s="968">
        <v>2</v>
      </c>
      <c r="F11" s="970">
        <v>0.45</v>
      </c>
      <c r="G11" s="968">
        <v>4098</v>
      </c>
      <c r="H11" s="721">
        <v>1.2E-2</v>
      </c>
      <c r="I11" s="968">
        <v>15</v>
      </c>
      <c r="J11" s="721">
        <v>0.18679999999999999</v>
      </c>
      <c r="K11" s="1019">
        <v>1.1499999999999999</v>
      </c>
      <c r="L11" s="968">
        <v>1494</v>
      </c>
      <c r="M11" s="342">
        <v>0.36499999999999999</v>
      </c>
      <c r="N11" s="968">
        <v>9</v>
      </c>
      <c r="O11" s="967"/>
      <c r="P11" s="983"/>
    </row>
    <row r="12" spans="1:19" s="414" customFormat="1" ht="12.75" customHeight="1">
      <c r="A12" s="2"/>
      <c r="B12" s="2045"/>
      <c r="C12" s="971" t="s">
        <v>875</v>
      </c>
      <c r="D12" s="968">
        <v>0</v>
      </c>
      <c r="E12" s="968">
        <v>0</v>
      </c>
      <c r="F12" s="970">
        <v>0</v>
      </c>
      <c r="G12" s="968">
        <v>0</v>
      </c>
      <c r="H12" s="721">
        <v>0</v>
      </c>
      <c r="I12" s="968">
        <v>0</v>
      </c>
      <c r="J12" s="721">
        <v>0</v>
      </c>
      <c r="K12" s="1019">
        <v>0</v>
      </c>
      <c r="L12" s="968">
        <v>0</v>
      </c>
      <c r="M12" s="342">
        <v>0</v>
      </c>
      <c r="N12" s="968">
        <v>0</v>
      </c>
      <c r="O12" s="967"/>
      <c r="P12" s="983"/>
    </row>
    <row r="13" spans="1:19" s="414" customFormat="1" ht="12.75" customHeight="1">
      <c r="A13" s="2"/>
      <c r="B13" s="2045"/>
      <c r="C13" s="971" t="s">
        <v>874</v>
      </c>
      <c r="D13" s="968">
        <v>581</v>
      </c>
      <c r="E13" s="968">
        <v>0</v>
      </c>
      <c r="F13" s="1780">
        <v>0</v>
      </c>
      <c r="G13" s="968">
        <v>581</v>
      </c>
      <c r="H13" s="721">
        <v>0.18060000000000001</v>
      </c>
      <c r="I13" s="968">
        <v>1</v>
      </c>
      <c r="J13" s="721">
        <v>3.1E-2</v>
      </c>
      <c r="K13" s="1019">
        <v>0.5</v>
      </c>
      <c r="L13" s="968">
        <v>90</v>
      </c>
      <c r="M13" s="342">
        <v>0.155</v>
      </c>
      <c r="N13" s="968">
        <v>3</v>
      </c>
      <c r="O13" s="967"/>
      <c r="P13" s="2"/>
    </row>
    <row r="14" spans="1:19" s="414" customFormat="1" ht="12.75" customHeight="1">
      <c r="A14" s="2"/>
      <c r="B14" s="2045"/>
      <c r="C14" s="966" t="s">
        <v>873</v>
      </c>
      <c r="D14" s="961">
        <v>212</v>
      </c>
      <c r="E14" s="961">
        <v>0</v>
      </c>
      <c r="F14" s="965">
        <v>0</v>
      </c>
      <c r="G14" s="961">
        <v>212</v>
      </c>
      <c r="H14" s="964">
        <v>1</v>
      </c>
      <c r="I14" s="961">
        <v>1</v>
      </c>
      <c r="J14" s="964">
        <v>0.25</v>
      </c>
      <c r="K14" s="1018">
        <v>3.82</v>
      </c>
      <c r="L14" s="961">
        <v>0</v>
      </c>
      <c r="M14" s="962">
        <v>0</v>
      </c>
      <c r="N14" s="961">
        <v>53</v>
      </c>
      <c r="O14" s="960"/>
      <c r="P14" s="2"/>
    </row>
    <row r="15" spans="1:19" s="414" customFormat="1" ht="12.75" customHeight="1">
      <c r="A15" s="2"/>
      <c r="B15" s="2045"/>
      <c r="C15" s="982" t="s">
        <v>872</v>
      </c>
      <c r="D15" s="978">
        <v>149816</v>
      </c>
      <c r="E15" s="978">
        <v>2905</v>
      </c>
      <c r="F15" s="981">
        <v>0.45</v>
      </c>
      <c r="G15" s="978">
        <v>151331</v>
      </c>
      <c r="H15" s="980">
        <v>2.5999999999999999E-3</v>
      </c>
      <c r="I15" s="978">
        <v>143</v>
      </c>
      <c r="J15" s="980">
        <v>0.12470000000000001</v>
      </c>
      <c r="K15" s="1020">
        <v>2.11</v>
      </c>
      <c r="L15" s="978">
        <v>4371</v>
      </c>
      <c r="M15" s="977">
        <v>2.9000000000000001E-2</v>
      </c>
      <c r="N15" s="976">
        <v>70</v>
      </c>
      <c r="O15" s="975">
        <v>3</v>
      </c>
      <c r="P15" s="2"/>
    </row>
    <row r="16" spans="1:19" s="414" customFormat="1" ht="12.75" customHeight="1">
      <c r="A16" s="2"/>
      <c r="B16" s="2045" t="s">
        <v>200</v>
      </c>
      <c r="C16" s="619"/>
      <c r="D16" s="619"/>
      <c r="E16" s="619"/>
      <c r="F16" s="973"/>
      <c r="G16" s="619"/>
      <c r="H16" s="974"/>
      <c r="I16" s="619"/>
      <c r="J16" s="974"/>
      <c r="K16" s="974"/>
      <c r="L16" s="619"/>
      <c r="M16" s="973"/>
      <c r="N16" s="972"/>
      <c r="O16" s="967"/>
      <c r="P16" s="2"/>
    </row>
    <row r="17" spans="1:16" s="414" customFormat="1" ht="12.75" customHeight="1">
      <c r="A17" s="2"/>
      <c r="B17" s="2045"/>
      <c r="C17" s="971" t="s">
        <v>880</v>
      </c>
      <c r="D17" s="968">
        <v>12709</v>
      </c>
      <c r="E17" s="968">
        <v>11074</v>
      </c>
      <c r="F17" s="970">
        <v>0.6</v>
      </c>
      <c r="G17" s="968">
        <v>19433</v>
      </c>
      <c r="H17" s="721">
        <v>6.9999999999999999E-4</v>
      </c>
      <c r="I17" s="968">
        <v>361</v>
      </c>
      <c r="J17" s="721">
        <v>0.31879999999999997</v>
      </c>
      <c r="K17" s="1019">
        <v>1.54</v>
      </c>
      <c r="L17" s="968">
        <v>3417</v>
      </c>
      <c r="M17" s="342">
        <v>0.17599999999999999</v>
      </c>
      <c r="N17" s="968">
        <v>5</v>
      </c>
      <c r="O17" s="967"/>
      <c r="P17" s="2"/>
    </row>
    <row r="18" spans="1:16" s="414" customFormat="1" ht="12.75" customHeight="1">
      <c r="A18" s="2"/>
      <c r="B18" s="2045"/>
      <c r="C18" s="971" t="s">
        <v>879</v>
      </c>
      <c r="D18" s="968">
        <v>562</v>
      </c>
      <c r="E18" s="968">
        <v>622</v>
      </c>
      <c r="F18" s="970">
        <v>0.62</v>
      </c>
      <c r="G18" s="968">
        <v>951</v>
      </c>
      <c r="H18" s="721">
        <v>2E-3</v>
      </c>
      <c r="I18" s="968">
        <v>35</v>
      </c>
      <c r="J18" s="721">
        <v>0.3614</v>
      </c>
      <c r="K18" s="1019">
        <v>1.38</v>
      </c>
      <c r="L18" s="968">
        <v>290</v>
      </c>
      <c r="M18" s="342">
        <v>0.30499999999999999</v>
      </c>
      <c r="N18" s="968">
        <v>1</v>
      </c>
      <c r="O18" s="967"/>
      <c r="P18" s="2"/>
    </row>
    <row r="19" spans="1:16" s="414" customFormat="1" ht="12.75" customHeight="1">
      <c r="A19" s="2"/>
      <c r="B19" s="2045"/>
      <c r="C19" s="971" t="s">
        <v>878</v>
      </c>
      <c r="D19" s="968">
        <v>1882</v>
      </c>
      <c r="E19" s="968">
        <v>332</v>
      </c>
      <c r="F19" s="970">
        <v>0.44</v>
      </c>
      <c r="G19" s="968">
        <v>2013</v>
      </c>
      <c r="H19" s="721">
        <v>3.5000000000000001E-3</v>
      </c>
      <c r="I19" s="968">
        <v>47</v>
      </c>
      <c r="J19" s="721">
        <v>0.3916</v>
      </c>
      <c r="K19" s="1019">
        <v>0.46</v>
      </c>
      <c r="L19" s="968">
        <v>845</v>
      </c>
      <c r="M19" s="342">
        <v>0.42</v>
      </c>
      <c r="N19" s="968">
        <v>3</v>
      </c>
      <c r="O19" s="967"/>
      <c r="P19" s="2"/>
    </row>
    <row r="20" spans="1:16" s="414" customFormat="1" ht="12.75" customHeight="1">
      <c r="A20" s="2"/>
      <c r="B20" s="2045"/>
      <c r="C20" s="971" t="s">
        <v>877</v>
      </c>
      <c r="D20" s="968">
        <v>0</v>
      </c>
      <c r="E20" s="968">
        <v>0</v>
      </c>
      <c r="F20" s="970">
        <v>0</v>
      </c>
      <c r="G20" s="968">
        <v>0</v>
      </c>
      <c r="H20" s="721">
        <v>0</v>
      </c>
      <c r="I20" s="968">
        <v>0</v>
      </c>
      <c r="J20" s="721">
        <v>0</v>
      </c>
      <c r="K20" s="1019">
        <v>0</v>
      </c>
      <c r="L20" s="968">
        <v>0</v>
      </c>
      <c r="M20" s="342">
        <v>0</v>
      </c>
      <c r="N20" s="968">
        <v>0</v>
      </c>
      <c r="O20" s="967"/>
      <c r="P20" s="2"/>
    </row>
    <row r="21" spans="1:16" s="414" customFormat="1" ht="12.75" customHeight="1">
      <c r="A21" s="2"/>
      <c r="B21" s="2045"/>
      <c r="C21" s="971" t="s">
        <v>876</v>
      </c>
      <c r="D21" s="968">
        <v>222</v>
      </c>
      <c r="E21" s="968">
        <v>11</v>
      </c>
      <c r="F21" s="970">
        <v>0.59</v>
      </c>
      <c r="G21" s="968">
        <v>228</v>
      </c>
      <c r="H21" s="721">
        <v>1.35E-2</v>
      </c>
      <c r="I21" s="968">
        <v>21</v>
      </c>
      <c r="J21" s="721">
        <v>0.34200000000000003</v>
      </c>
      <c r="K21" s="1019">
        <v>0.46</v>
      </c>
      <c r="L21" s="968">
        <v>141</v>
      </c>
      <c r="M21" s="342">
        <v>0.61899999999999999</v>
      </c>
      <c r="N21" s="968">
        <v>1</v>
      </c>
      <c r="O21" s="967"/>
      <c r="P21" s="2"/>
    </row>
    <row r="22" spans="1:16" s="414" customFormat="1" ht="12.75" customHeight="1">
      <c r="A22" s="2"/>
      <c r="B22" s="2045"/>
      <c r="C22" s="971" t="s">
        <v>875</v>
      </c>
      <c r="D22" s="968">
        <v>0</v>
      </c>
      <c r="E22" s="968">
        <v>0</v>
      </c>
      <c r="F22" s="970">
        <v>0</v>
      </c>
      <c r="G22" s="968">
        <v>0</v>
      </c>
      <c r="H22" s="721">
        <v>0</v>
      </c>
      <c r="I22" s="968">
        <v>0</v>
      </c>
      <c r="J22" s="721">
        <v>0</v>
      </c>
      <c r="K22" s="1019">
        <v>0</v>
      </c>
      <c r="L22" s="968">
        <v>0</v>
      </c>
      <c r="M22" s="342">
        <v>0</v>
      </c>
      <c r="N22" s="968">
        <v>0</v>
      </c>
      <c r="O22" s="967"/>
      <c r="P22" s="2"/>
    </row>
    <row r="23" spans="1:16" s="414" customFormat="1" ht="12.75" customHeight="1">
      <c r="A23" s="2"/>
      <c r="B23" s="2045"/>
      <c r="C23" s="971" t="s">
        <v>874</v>
      </c>
      <c r="D23" s="968">
        <v>46</v>
      </c>
      <c r="E23" s="968">
        <v>0</v>
      </c>
      <c r="F23" s="970">
        <v>1</v>
      </c>
      <c r="G23" s="968">
        <v>47</v>
      </c>
      <c r="H23" s="721">
        <v>0.3478</v>
      </c>
      <c r="I23" s="968">
        <v>3</v>
      </c>
      <c r="J23" s="721">
        <v>0.39979999999999999</v>
      </c>
      <c r="K23" s="1019">
        <v>0.5</v>
      </c>
      <c r="L23" s="968">
        <v>101</v>
      </c>
      <c r="M23" s="342">
        <v>2.177</v>
      </c>
      <c r="N23" s="968">
        <v>6</v>
      </c>
      <c r="O23" s="967"/>
      <c r="P23" s="2"/>
    </row>
    <row r="24" spans="1:16" s="414" customFormat="1" ht="12.75" customHeight="1">
      <c r="A24" s="2"/>
      <c r="B24" s="2045"/>
      <c r="C24" s="966" t="s">
        <v>873</v>
      </c>
      <c r="D24" s="961">
        <v>107</v>
      </c>
      <c r="E24" s="961">
        <v>2</v>
      </c>
      <c r="F24" s="965">
        <v>0.5</v>
      </c>
      <c r="G24" s="961">
        <v>108</v>
      </c>
      <c r="H24" s="964">
        <v>1</v>
      </c>
      <c r="I24" s="961">
        <v>5</v>
      </c>
      <c r="J24" s="964">
        <v>0.39989999999999998</v>
      </c>
      <c r="K24" s="1018">
        <v>2.29</v>
      </c>
      <c r="L24" s="961">
        <v>7</v>
      </c>
      <c r="M24" s="962">
        <v>6.5000000000000002E-2</v>
      </c>
      <c r="N24" s="961">
        <v>43</v>
      </c>
      <c r="O24" s="960"/>
      <c r="P24" s="2"/>
    </row>
    <row r="25" spans="1:16" s="414" customFormat="1" ht="12.75" customHeight="1">
      <c r="A25" s="2"/>
      <c r="B25" s="2045"/>
      <c r="C25" s="982" t="s">
        <v>872</v>
      </c>
      <c r="D25" s="978">
        <v>15528</v>
      </c>
      <c r="E25" s="978">
        <v>12041</v>
      </c>
      <c r="F25" s="981">
        <v>0.6</v>
      </c>
      <c r="G25" s="978">
        <v>22780</v>
      </c>
      <c r="H25" s="980">
        <v>6.6E-3</v>
      </c>
      <c r="I25" s="978">
        <v>472</v>
      </c>
      <c r="J25" s="980">
        <v>0.32779999999999998</v>
      </c>
      <c r="K25" s="1020">
        <v>1.43</v>
      </c>
      <c r="L25" s="978">
        <v>4801</v>
      </c>
      <c r="M25" s="977">
        <v>0.21099999999999999</v>
      </c>
      <c r="N25" s="976">
        <v>59</v>
      </c>
      <c r="O25" s="975">
        <v>2</v>
      </c>
      <c r="P25" s="2"/>
    </row>
    <row r="26" spans="1:16" s="414" customFormat="1" ht="12.75" customHeight="1">
      <c r="A26" s="2"/>
      <c r="B26" s="2045" t="s">
        <v>906</v>
      </c>
      <c r="C26" s="619"/>
      <c r="D26" s="619"/>
      <c r="E26" s="619"/>
      <c r="F26" s="973"/>
      <c r="G26" s="619"/>
      <c r="H26" s="974"/>
      <c r="I26" s="619"/>
      <c r="J26" s="974"/>
      <c r="K26" s="974"/>
      <c r="L26" s="619"/>
      <c r="M26" s="973"/>
      <c r="N26" s="972"/>
      <c r="O26" s="967"/>
      <c r="P26" s="2"/>
    </row>
    <row r="27" spans="1:16" s="414" customFormat="1" ht="12.75" customHeight="1">
      <c r="A27" s="2"/>
      <c r="B27" s="2045"/>
      <c r="C27" s="971" t="s">
        <v>880</v>
      </c>
      <c r="D27" s="968">
        <v>78313</v>
      </c>
      <c r="E27" s="968">
        <v>145677</v>
      </c>
      <c r="F27" s="970">
        <v>0.59</v>
      </c>
      <c r="G27" s="968">
        <v>166013</v>
      </c>
      <c r="H27" s="721">
        <v>1E-3</v>
      </c>
      <c r="I27" s="968">
        <v>2234</v>
      </c>
      <c r="J27" s="721">
        <v>0.41589999999999999</v>
      </c>
      <c r="K27" s="1019">
        <v>2.1800000000000002</v>
      </c>
      <c r="L27" s="968">
        <v>45860</v>
      </c>
      <c r="M27" s="342">
        <v>0.27600000000000002</v>
      </c>
      <c r="N27" s="968">
        <v>67</v>
      </c>
      <c r="O27" s="967"/>
      <c r="P27" s="2"/>
    </row>
    <row r="28" spans="1:16" s="414" customFormat="1" ht="12.75" customHeight="1">
      <c r="A28" s="2"/>
      <c r="B28" s="2045"/>
      <c r="C28" s="971" t="s">
        <v>879</v>
      </c>
      <c r="D28" s="968">
        <v>35466</v>
      </c>
      <c r="E28" s="968">
        <v>37738</v>
      </c>
      <c r="F28" s="970">
        <v>0.45</v>
      </c>
      <c r="G28" s="968">
        <v>53127</v>
      </c>
      <c r="H28" s="721">
        <v>2E-3</v>
      </c>
      <c r="I28" s="968">
        <v>1769</v>
      </c>
      <c r="J28" s="721">
        <v>0.47239999999999999</v>
      </c>
      <c r="K28" s="1019">
        <v>2.31</v>
      </c>
      <c r="L28" s="968">
        <v>24665</v>
      </c>
      <c r="M28" s="342">
        <v>0.46400000000000002</v>
      </c>
      <c r="N28" s="968">
        <v>49</v>
      </c>
      <c r="O28" s="967"/>
      <c r="P28" s="2"/>
    </row>
    <row r="29" spans="1:16" s="414" customFormat="1" ht="12.75" customHeight="1">
      <c r="A29" s="2"/>
      <c r="B29" s="2045"/>
      <c r="C29" s="971" t="s">
        <v>878</v>
      </c>
      <c r="D29" s="968">
        <v>43153</v>
      </c>
      <c r="E29" s="968">
        <v>41948</v>
      </c>
      <c r="F29" s="970">
        <v>0.43</v>
      </c>
      <c r="G29" s="968">
        <v>60003</v>
      </c>
      <c r="H29" s="721">
        <v>3.2000000000000002E-3</v>
      </c>
      <c r="I29" s="968">
        <v>5184</v>
      </c>
      <c r="J29" s="721">
        <v>0.43569999999999998</v>
      </c>
      <c r="K29" s="1019">
        <v>2.13</v>
      </c>
      <c r="L29" s="968">
        <v>31259</v>
      </c>
      <c r="M29" s="342">
        <v>0.52100000000000002</v>
      </c>
      <c r="N29" s="968">
        <v>83</v>
      </c>
      <c r="O29" s="967"/>
      <c r="P29" s="2"/>
    </row>
    <row r="30" spans="1:16" s="414" customFormat="1" ht="12.75" customHeight="1">
      <c r="A30" s="2"/>
      <c r="B30" s="2045"/>
      <c r="C30" s="971" t="s">
        <v>877</v>
      </c>
      <c r="D30" s="968">
        <v>0</v>
      </c>
      <c r="E30" s="968">
        <v>0</v>
      </c>
      <c r="F30" s="970">
        <v>0</v>
      </c>
      <c r="G30" s="968">
        <v>0</v>
      </c>
      <c r="H30" s="721">
        <v>0</v>
      </c>
      <c r="I30" s="968">
        <v>0</v>
      </c>
      <c r="J30" s="721">
        <v>0</v>
      </c>
      <c r="K30" s="1019">
        <v>0</v>
      </c>
      <c r="L30" s="968">
        <v>0</v>
      </c>
      <c r="M30" s="342">
        <v>0</v>
      </c>
      <c r="N30" s="968">
        <v>0</v>
      </c>
      <c r="O30" s="967"/>
      <c r="P30" s="2"/>
    </row>
    <row r="31" spans="1:16" s="414" customFormat="1" ht="12.75" customHeight="1">
      <c r="A31" s="2"/>
      <c r="B31" s="2045"/>
      <c r="C31" s="971" t="s">
        <v>876</v>
      </c>
      <c r="D31" s="968">
        <v>21548</v>
      </c>
      <c r="E31" s="968">
        <v>19630</v>
      </c>
      <c r="F31" s="970">
        <v>0.33</v>
      </c>
      <c r="G31" s="968">
        <v>27266</v>
      </c>
      <c r="H31" s="721">
        <v>1.15E-2</v>
      </c>
      <c r="I31" s="968">
        <v>3394</v>
      </c>
      <c r="J31" s="721">
        <v>0.41510000000000002</v>
      </c>
      <c r="K31" s="1019">
        <v>1.95</v>
      </c>
      <c r="L31" s="968">
        <v>22397</v>
      </c>
      <c r="M31" s="342">
        <v>0.82099999999999995</v>
      </c>
      <c r="N31" s="968">
        <v>129</v>
      </c>
      <c r="O31" s="967"/>
      <c r="P31" s="2"/>
    </row>
    <row r="32" spans="1:16" s="414" customFormat="1" ht="12.75" customHeight="1">
      <c r="A32" s="2"/>
      <c r="B32" s="2045"/>
      <c r="C32" s="971" t="s">
        <v>875</v>
      </c>
      <c r="D32" s="968">
        <v>451</v>
      </c>
      <c r="E32" s="968">
        <v>114</v>
      </c>
      <c r="F32" s="970">
        <v>0.72</v>
      </c>
      <c r="G32" s="968">
        <v>473</v>
      </c>
      <c r="H32" s="721">
        <v>9.2600000000000002E-2</v>
      </c>
      <c r="I32" s="968">
        <v>81</v>
      </c>
      <c r="J32" s="721">
        <v>0.44869999999999999</v>
      </c>
      <c r="K32" s="1019">
        <v>1.57</v>
      </c>
      <c r="L32" s="968">
        <v>814</v>
      </c>
      <c r="M32" s="342">
        <v>1.72</v>
      </c>
      <c r="N32" s="968">
        <v>20</v>
      </c>
      <c r="O32" s="967"/>
      <c r="P32" s="2"/>
    </row>
    <row r="33" spans="1:16" s="414" customFormat="1" ht="12.75" customHeight="1">
      <c r="A33" s="2"/>
      <c r="B33" s="2045"/>
      <c r="C33" s="971" t="s">
        <v>874</v>
      </c>
      <c r="D33" s="968">
        <v>814</v>
      </c>
      <c r="E33" s="968">
        <v>1170</v>
      </c>
      <c r="F33" s="970">
        <v>0.27</v>
      </c>
      <c r="G33" s="968">
        <v>1086</v>
      </c>
      <c r="H33" s="721">
        <v>0.29709999999999998</v>
      </c>
      <c r="I33" s="968">
        <v>55</v>
      </c>
      <c r="J33" s="721">
        <v>0.52470000000000006</v>
      </c>
      <c r="K33" s="1019">
        <v>1.72</v>
      </c>
      <c r="L33" s="968">
        <v>3058</v>
      </c>
      <c r="M33" s="342">
        <v>2.8159999999999998</v>
      </c>
      <c r="N33" s="968">
        <v>174</v>
      </c>
      <c r="O33" s="967"/>
      <c r="P33" s="2"/>
    </row>
    <row r="34" spans="1:16" s="414" customFormat="1" ht="12.75" customHeight="1">
      <c r="A34" s="2"/>
      <c r="B34" s="2045"/>
      <c r="C34" s="966" t="s">
        <v>873</v>
      </c>
      <c r="D34" s="961">
        <v>577</v>
      </c>
      <c r="E34" s="961">
        <v>154</v>
      </c>
      <c r="F34" s="965">
        <v>0.67</v>
      </c>
      <c r="G34" s="961">
        <v>606</v>
      </c>
      <c r="H34" s="964">
        <v>1</v>
      </c>
      <c r="I34" s="961">
        <v>74</v>
      </c>
      <c r="J34" s="964">
        <v>0.4713</v>
      </c>
      <c r="K34" s="1018">
        <v>1.89</v>
      </c>
      <c r="L34" s="961">
        <v>2306</v>
      </c>
      <c r="M34" s="962">
        <v>3.8029999999999999</v>
      </c>
      <c r="N34" s="961">
        <v>173</v>
      </c>
      <c r="O34" s="960"/>
      <c r="P34" s="2"/>
    </row>
    <row r="35" spans="1:16" s="414" customFormat="1" ht="12.75" customHeight="1">
      <c r="A35" s="2"/>
      <c r="B35" s="2045"/>
      <c r="C35" s="982" t="s">
        <v>872</v>
      </c>
      <c r="D35" s="978">
        <v>180322</v>
      </c>
      <c r="E35" s="978">
        <v>246431</v>
      </c>
      <c r="F35" s="981">
        <v>0.52</v>
      </c>
      <c r="G35" s="978">
        <v>308574</v>
      </c>
      <c r="H35" s="980">
        <v>5.5999999999999999E-3</v>
      </c>
      <c r="I35" s="978">
        <v>12791</v>
      </c>
      <c r="J35" s="980">
        <v>0.4299</v>
      </c>
      <c r="K35" s="1020">
        <v>2.17</v>
      </c>
      <c r="L35" s="978">
        <v>130359</v>
      </c>
      <c r="M35" s="977">
        <v>0.42199999999999999</v>
      </c>
      <c r="N35" s="976">
        <v>695</v>
      </c>
      <c r="O35" s="975">
        <v>438</v>
      </c>
      <c r="P35" s="2"/>
    </row>
    <row r="36" spans="1:16" s="414" customFormat="1" ht="12.75" customHeight="1">
      <c r="A36" s="2"/>
      <c r="B36" s="2045" t="s">
        <v>905</v>
      </c>
      <c r="C36" s="619"/>
      <c r="D36" s="619"/>
      <c r="E36" s="619"/>
      <c r="F36" s="973"/>
      <c r="G36" s="619"/>
      <c r="H36" s="974"/>
      <c r="I36" s="619"/>
      <c r="J36" s="974"/>
      <c r="K36" s="974"/>
      <c r="L36" s="619"/>
      <c r="M36" s="973"/>
      <c r="N36" s="972"/>
      <c r="O36" s="967"/>
      <c r="P36" s="2"/>
    </row>
    <row r="37" spans="1:16" s="414" customFormat="1" ht="12.75" customHeight="1">
      <c r="A37" s="2"/>
      <c r="B37" s="2045"/>
      <c r="C37" s="971" t="s">
        <v>880</v>
      </c>
      <c r="D37" s="968">
        <v>7092</v>
      </c>
      <c r="E37" s="968">
        <v>7369</v>
      </c>
      <c r="F37" s="970">
        <v>0.66</v>
      </c>
      <c r="G37" s="968">
        <v>12661</v>
      </c>
      <c r="H37" s="721">
        <v>1.1000000000000001E-3</v>
      </c>
      <c r="I37" s="968">
        <v>197</v>
      </c>
      <c r="J37" s="721">
        <v>0.41870000000000002</v>
      </c>
      <c r="K37" s="1019">
        <v>2.06</v>
      </c>
      <c r="L37" s="968">
        <v>3431</v>
      </c>
      <c r="M37" s="342">
        <v>0.27100000000000002</v>
      </c>
      <c r="N37" s="968">
        <v>5</v>
      </c>
      <c r="O37" s="967"/>
      <c r="P37" s="2"/>
    </row>
    <row r="38" spans="1:16" s="414" customFormat="1" ht="12.75" customHeight="1">
      <c r="A38" s="2"/>
      <c r="B38" s="2045"/>
      <c r="C38" s="971" t="s">
        <v>879</v>
      </c>
      <c r="D38" s="968">
        <v>11780</v>
      </c>
      <c r="E38" s="968">
        <v>9134</v>
      </c>
      <c r="F38" s="970">
        <v>0.54</v>
      </c>
      <c r="G38" s="968">
        <v>16888</v>
      </c>
      <c r="H38" s="721">
        <v>2E-3</v>
      </c>
      <c r="I38" s="968">
        <v>399</v>
      </c>
      <c r="J38" s="721">
        <v>0.38059999999999999</v>
      </c>
      <c r="K38" s="1019">
        <v>1.95</v>
      </c>
      <c r="L38" s="968">
        <v>5889</v>
      </c>
      <c r="M38" s="342">
        <v>0.34899999999999998</v>
      </c>
      <c r="N38" s="968">
        <v>13</v>
      </c>
      <c r="O38" s="967"/>
      <c r="P38" s="2"/>
    </row>
    <row r="39" spans="1:16" s="414" customFormat="1" ht="12.75" customHeight="1">
      <c r="A39" s="2"/>
      <c r="B39" s="2045"/>
      <c r="C39" s="971" t="s">
        <v>878</v>
      </c>
      <c r="D39" s="968">
        <v>13289</v>
      </c>
      <c r="E39" s="968">
        <v>9356</v>
      </c>
      <c r="F39" s="970">
        <v>0.5</v>
      </c>
      <c r="G39" s="968">
        <v>17265</v>
      </c>
      <c r="H39" s="721">
        <v>3.0000000000000001E-3</v>
      </c>
      <c r="I39" s="968">
        <v>855</v>
      </c>
      <c r="J39" s="721">
        <v>0.38490000000000002</v>
      </c>
      <c r="K39" s="1019">
        <v>1.71</v>
      </c>
      <c r="L39" s="968">
        <v>7267</v>
      </c>
      <c r="M39" s="342">
        <v>0.42099999999999999</v>
      </c>
      <c r="N39" s="968">
        <v>20</v>
      </c>
      <c r="O39" s="967"/>
      <c r="P39" s="2"/>
    </row>
    <row r="40" spans="1:16" s="414" customFormat="1" ht="12.75" customHeight="1">
      <c r="A40" s="2"/>
      <c r="B40" s="2045"/>
      <c r="C40" s="971" t="s">
        <v>877</v>
      </c>
      <c r="D40" s="968">
        <v>0</v>
      </c>
      <c r="E40" s="968">
        <v>0</v>
      </c>
      <c r="F40" s="970">
        <v>0</v>
      </c>
      <c r="G40" s="968">
        <v>0</v>
      </c>
      <c r="H40" s="721">
        <v>0</v>
      </c>
      <c r="I40" s="968">
        <v>0</v>
      </c>
      <c r="J40" s="721">
        <v>0</v>
      </c>
      <c r="K40" s="1019">
        <v>0</v>
      </c>
      <c r="L40" s="968">
        <v>0</v>
      </c>
      <c r="M40" s="342">
        <v>0</v>
      </c>
      <c r="N40" s="968">
        <v>0</v>
      </c>
      <c r="O40" s="967"/>
      <c r="P40" s="2"/>
    </row>
    <row r="41" spans="1:16" s="414" customFormat="1" ht="12.75" customHeight="1">
      <c r="A41" s="2"/>
      <c r="B41" s="2045"/>
      <c r="C41" s="971" t="s">
        <v>876</v>
      </c>
      <c r="D41" s="968">
        <v>1274</v>
      </c>
      <c r="E41" s="968">
        <v>263</v>
      </c>
      <c r="F41" s="970">
        <v>0.24</v>
      </c>
      <c r="G41" s="968">
        <v>1304</v>
      </c>
      <c r="H41" s="721">
        <v>1.21E-2</v>
      </c>
      <c r="I41" s="968">
        <v>121</v>
      </c>
      <c r="J41" s="721">
        <v>0.46550000000000002</v>
      </c>
      <c r="K41" s="1019">
        <v>1.58</v>
      </c>
      <c r="L41" s="968">
        <v>1213</v>
      </c>
      <c r="M41" s="342">
        <v>0.93</v>
      </c>
      <c r="N41" s="968">
        <v>7</v>
      </c>
      <c r="O41" s="967"/>
      <c r="P41" s="2"/>
    </row>
    <row r="42" spans="1:16" s="414" customFormat="1" ht="12.75" customHeight="1">
      <c r="A42" s="2"/>
      <c r="B42" s="2045"/>
      <c r="C42" s="971" t="s">
        <v>875</v>
      </c>
      <c r="D42" s="968">
        <v>37</v>
      </c>
      <c r="E42" s="968">
        <v>13</v>
      </c>
      <c r="F42" s="970">
        <v>0.43</v>
      </c>
      <c r="G42" s="968">
        <v>34</v>
      </c>
      <c r="H42" s="721">
        <v>9.2600000000000002E-2</v>
      </c>
      <c r="I42" s="968">
        <v>3</v>
      </c>
      <c r="J42" s="721">
        <v>0.26040000000000002</v>
      </c>
      <c r="K42" s="1019">
        <v>1</v>
      </c>
      <c r="L42" s="968">
        <v>36</v>
      </c>
      <c r="M42" s="342">
        <v>1.044</v>
      </c>
      <c r="N42" s="968">
        <v>1</v>
      </c>
      <c r="O42" s="967"/>
      <c r="P42" s="2"/>
    </row>
    <row r="43" spans="1:16" s="414" customFormat="1" ht="12.75" customHeight="1">
      <c r="A43" s="2"/>
      <c r="B43" s="2045"/>
      <c r="C43" s="971" t="s">
        <v>874</v>
      </c>
      <c r="D43" s="968">
        <v>192</v>
      </c>
      <c r="E43" s="968">
        <v>80</v>
      </c>
      <c r="F43" s="970">
        <v>0.34</v>
      </c>
      <c r="G43" s="968">
        <v>128</v>
      </c>
      <c r="H43" s="721">
        <v>0.32840000000000003</v>
      </c>
      <c r="I43" s="968">
        <v>10</v>
      </c>
      <c r="J43" s="721">
        <v>0.39629999999999999</v>
      </c>
      <c r="K43" s="1019">
        <v>1.21</v>
      </c>
      <c r="L43" s="968">
        <v>258</v>
      </c>
      <c r="M43" s="342">
        <v>2.0190000000000001</v>
      </c>
      <c r="N43" s="968">
        <v>18</v>
      </c>
      <c r="O43" s="967"/>
      <c r="P43" s="2"/>
    </row>
    <row r="44" spans="1:16" s="414" customFormat="1" ht="12.75" customHeight="1">
      <c r="A44" s="2"/>
      <c r="B44" s="2045"/>
      <c r="C44" s="966" t="s">
        <v>873</v>
      </c>
      <c r="D44" s="961">
        <v>87</v>
      </c>
      <c r="E44" s="961">
        <v>28</v>
      </c>
      <c r="F44" s="965">
        <v>1</v>
      </c>
      <c r="G44" s="961">
        <v>115</v>
      </c>
      <c r="H44" s="964">
        <v>1</v>
      </c>
      <c r="I44" s="961">
        <v>2</v>
      </c>
      <c r="J44" s="964">
        <v>0.4824</v>
      </c>
      <c r="K44" s="1018">
        <v>1.67</v>
      </c>
      <c r="L44" s="961">
        <v>423</v>
      </c>
      <c r="M44" s="962">
        <v>3.6920000000000002</v>
      </c>
      <c r="N44" s="961">
        <v>23</v>
      </c>
      <c r="O44" s="960"/>
      <c r="P44" s="2"/>
    </row>
    <row r="45" spans="1:16" s="414" customFormat="1" ht="12.75" customHeight="1">
      <c r="A45" s="2"/>
      <c r="B45" s="2046"/>
      <c r="C45" s="959" t="s">
        <v>872</v>
      </c>
      <c r="D45" s="955">
        <v>33751</v>
      </c>
      <c r="E45" s="955">
        <v>26243</v>
      </c>
      <c r="F45" s="958">
        <v>0.56000000000000005</v>
      </c>
      <c r="G45" s="955">
        <v>48395</v>
      </c>
      <c r="H45" s="957">
        <v>5.7000000000000002E-3</v>
      </c>
      <c r="I45" s="955">
        <v>1587</v>
      </c>
      <c r="J45" s="957">
        <v>0.39460000000000001</v>
      </c>
      <c r="K45" s="1017">
        <v>1.88</v>
      </c>
      <c r="L45" s="955">
        <v>18517</v>
      </c>
      <c r="M45" s="954">
        <v>0.38300000000000001</v>
      </c>
      <c r="N45" s="953">
        <v>87</v>
      </c>
      <c r="O45" s="952">
        <v>39</v>
      </c>
      <c r="P45" s="2"/>
    </row>
    <row r="46" spans="1:16" s="414" customFormat="1" ht="12.75" customHeight="1">
      <c r="A46" s="2"/>
      <c r="B46" s="951" t="s">
        <v>206</v>
      </c>
      <c r="C46" s="950"/>
      <c r="D46" s="946">
        <v>379417</v>
      </c>
      <c r="E46" s="946">
        <v>287620</v>
      </c>
      <c r="F46" s="949">
        <v>0.53</v>
      </c>
      <c r="G46" s="946">
        <v>531080</v>
      </c>
      <c r="H46" s="948">
        <v>4.7999999999999996E-3</v>
      </c>
      <c r="I46" s="946">
        <v>14993</v>
      </c>
      <c r="J46" s="948">
        <v>0.33539999999999998</v>
      </c>
      <c r="K46" s="1016">
        <v>2.09</v>
      </c>
      <c r="L46" s="946">
        <v>158048</v>
      </c>
      <c r="M46" s="945">
        <v>0.29799999999999999</v>
      </c>
      <c r="N46" s="944">
        <v>911</v>
      </c>
      <c r="O46" s="943">
        <v>482</v>
      </c>
      <c r="P46" s="2"/>
    </row>
    <row r="47" spans="1:16" s="414" customFormat="1" ht="6" customHeight="1">
      <c r="A47" s="2"/>
      <c r="B47" s="1014"/>
      <c r="C47" s="2"/>
      <c r="D47" s="2"/>
      <c r="E47" s="2"/>
      <c r="F47" s="1011"/>
      <c r="G47" s="2"/>
      <c r="H47" s="1012"/>
      <c r="I47" s="2"/>
      <c r="J47" s="1013"/>
      <c r="K47" s="1012"/>
      <c r="L47" s="2"/>
      <c r="M47" s="1011"/>
      <c r="N47" s="2"/>
      <c r="O47" s="2"/>
      <c r="P47" s="2"/>
    </row>
    <row r="48" spans="1:16" s="414" customFormat="1" ht="15.75" customHeight="1">
      <c r="A48" s="2"/>
      <c r="B48" s="2048" t="str">
        <f>LastQtr</f>
        <v>Q2 2022</v>
      </c>
      <c r="C48" s="2049"/>
      <c r="D48" s="987"/>
      <c r="E48" s="987"/>
      <c r="F48" s="987"/>
      <c r="G48" s="987"/>
      <c r="H48" s="988"/>
      <c r="I48" s="987"/>
      <c r="J48" s="988"/>
      <c r="K48" s="988"/>
      <c r="L48" s="987"/>
      <c r="M48" s="986"/>
      <c r="N48" s="985"/>
      <c r="O48" s="984"/>
      <c r="P48" s="2"/>
    </row>
    <row r="49" spans="1:16" s="414" customFormat="1" ht="12.75" customHeight="1">
      <c r="A49" s="2"/>
      <c r="B49" s="2045" t="s">
        <v>199</v>
      </c>
      <c r="C49" s="619"/>
      <c r="D49" s="619"/>
      <c r="E49" s="619"/>
      <c r="F49" s="973"/>
      <c r="G49" s="619"/>
      <c r="H49" s="974"/>
      <c r="I49" s="619"/>
      <c r="J49" s="974"/>
      <c r="K49" s="974"/>
      <c r="L49" s="619"/>
      <c r="M49" s="973"/>
      <c r="N49" s="972"/>
      <c r="O49" s="967"/>
      <c r="P49" s="2"/>
    </row>
    <row r="50" spans="1:16" s="414" customFormat="1" ht="12.75" customHeight="1">
      <c r="A50" s="2"/>
      <c r="B50" s="2045"/>
      <c r="C50" s="971" t="s">
        <v>880</v>
      </c>
      <c r="D50" s="968">
        <v>150953</v>
      </c>
      <c r="E50" s="968">
        <v>3016</v>
      </c>
      <c r="F50" s="970">
        <v>0.47567802248416402</v>
      </c>
      <c r="G50" s="968">
        <v>152628</v>
      </c>
      <c r="H50" s="721">
        <v>1.36017526071689E-4</v>
      </c>
      <c r="I50" s="968">
        <v>106</v>
      </c>
      <c r="J50" s="721">
        <v>0.10874409067872901</v>
      </c>
      <c r="K50" s="1019">
        <v>1.7134598754453201</v>
      </c>
      <c r="L50" s="968">
        <v>2061</v>
      </c>
      <c r="M50" s="342">
        <v>1.3506669129137902E-2</v>
      </c>
      <c r="N50" s="968">
        <v>5</v>
      </c>
      <c r="O50" s="967"/>
      <c r="P50" s="983"/>
    </row>
    <row r="51" spans="1:16" s="414" customFormat="1" ht="12.75" customHeight="1">
      <c r="A51" s="2"/>
      <c r="B51" s="2045"/>
      <c r="C51" s="971" t="s">
        <v>879</v>
      </c>
      <c r="D51" s="968">
        <v>992</v>
      </c>
      <c r="E51" s="968">
        <v>7</v>
      </c>
      <c r="F51" s="970">
        <v>0.29945021543349198</v>
      </c>
      <c r="G51" s="968">
        <v>994</v>
      </c>
      <c r="H51" s="721">
        <v>2.0270000000000002E-3</v>
      </c>
      <c r="I51" s="968">
        <v>5</v>
      </c>
      <c r="J51" s="721">
        <v>0.22309329494233701</v>
      </c>
      <c r="K51" s="1019">
        <v>3.5234201004265202</v>
      </c>
      <c r="L51" s="968">
        <v>298</v>
      </c>
      <c r="M51" s="342">
        <v>0.30005490830448872</v>
      </c>
      <c r="N51" s="968">
        <v>0</v>
      </c>
      <c r="O51" s="967"/>
      <c r="P51" s="983"/>
    </row>
    <row r="52" spans="1:16" s="414" customFormat="1" ht="12.75" customHeight="1">
      <c r="A52" s="2"/>
      <c r="B52" s="2045"/>
      <c r="C52" s="971" t="s">
        <v>878</v>
      </c>
      <c r="D52" s="968">
        <v>1322</v>
      </c>
      <c r="E52" s="968">
        <v>166</v>
      </c>
      <c r="F52" s="970">
        <v>0.37615133702761899</v>
      </c>
      <c r="G52" s="968">
        <v>1384</v>
      </c>
      <c r="H52" s="721">
        <v>3.4066514895522201E-3</v>
      </c>
      <c r="I52" s="968">
        <v>11</v>
      </c>
      <c r="J52" s="721">
        <v>0.246042122593886</v>
      </c>
      <c r="K52" s="1019">
        <v>2.1821177749049001</v>
      </c>
      <c r="L52" s="968">
        <v>431</v>
      </c>
      <c r="M52" s="342">
        <v>0.31132649360306619</v>
      </c>
      <c r="N52" s="968">
        <v>1</v>
      </c>
      <c r="O52" s="967"/>
      <c r="P52" s="983"/>
    </row>
    <row r="53" spans="1:16" s="414" customFormat="1" ht="12.75" customHeight="1">
      <c r="A53" s="2"/>
      <c r="B53" s="2045"/>
      <c r="C53" s="971" t="s">
        <v>877</v>
      </c>
      <c r="D53" s="968">
        <v>2519</v>
      </c>
      <c r="E53" s="968">
        <v>3</v>
      </c>
      <c r="F53" s="970">
        <v>0.45851588558922701</v>
      </c>
      <c r="G53" s="968">
        <v>2520</v>
      </c>
      <c r="H53" s="721">
        <v>6.4909046635702201E-3</v>
      </c>
      <c r="I53" s="968">
        <v>10</v>
      </c>
      <c r="J53" s="721">
        <v>0.21109805556949901</v>
      </c>
      <c r="K53" s="1019">
        <v>1.1764754323484801</v>
      </c>
      <c r="L53" s="968">
        <v>791</v>
      </c>
      <c r="M53" s="342">
        <v>0.31368996751285166</v>
      </c>
      <c r="N53" s="968">
        <v>3</v>
      </c>
      <c r="O53" s="967"/>
      <c r="P53" s="983"/>
    </row>
    <row r="54" spans="1:16" s="414" customFormat="1" ht="12.75" customHeight="1">
      <c r="A54" s="2"/>
      <c r="B54" s="2045"/>
      <c r="C54" s="971" t="s">
        <v>876</v>
      </c>
      <c r="D54" s="968">
        <v>1924</v>
      </c>
      <c r="E54" s="968">
        <v>0</v>
      </c>
      <c r="F54" s="970">
        <v>0.44</v>
      </c>
      <c r="G54" s="968">
        <v>1924</v>
      </c>
      <c r="H54" s="721">
        <v>1.3282E-2</v>
      </c>
      <c r="I54" s="968">
        <v>5</v>
      </c>
      <c r="J54" s="721">
        <v>0.17542295228223001</v>
      </c>
      <c r="K54" s="1019">
        <v>1.03721392119328</v>
      </c>
      <c r="L54" s="968">
        <v>687</v>
      </c>
      <c r="M54" s="342">
        <v>0.35723830370718734</v>
      </c>
      <c r="N54" s="968">
        <v>4</v>
      </c>
      <c r="O54" s="967"/>
      <c r="P54" s="983"/>
    </row>
    <row r="55" spans="1:16" s="414" customFormat="1" ht="12.75" customHeight="1">
      <c r="A55" s="2"/>
      <c r="B55" s="2045"/>
      <c r="C55" s="971" t="s">
        <v>875</v>
      </c>
      <c r="D55" s="968">
        <v>151</v>
      </c>
      <c r="E55" s="968">
        <v>0</v>
      </c>
      <c r="F55" s="970">
        <v>0</v>
      </c>
      <c r="G55" s="968">
        <v>151</v>
      </c>
      <c r="H55" s="721">
        <v>2.5597000000000002E-2</v>
      </c>
      <c r="I55" s="968">
        <v>3</v>
      </c>
      <c r="J55" s="721">
        <v>0.12052237368596801</v>
      </c>
      <c r="K55" s="1019">
        <v>1.1686755038852601</v>
      </c>
      <c r="L55" s="968">
        <v>50</v>
      </c>
      <c r="M55" s="342">
        <v>0.33031945792667505</v>
      </c>
      <c r="N55" s="968">
        <v>0</v>
      </c>
      <c r="O55" s="967"/>
      <c r="P55" s="983"/>
    </row>
    <row r="56" spans="1:16" s="414" customFormat="1" ht="12.75" customHeight="1">
      <c r="A56" s="2"/>
      <c r="B56" s="2045"/>
      <c r="C56" s="971" t="s">
        <v>874</v>
      </c>
      <c r="D56" s="968">
        <v>561</v>
      </c>
      <c r="E56" s="968">
        <v>0</v>
      </c>
      <c r="F56" s="970">
        <v>0</v>
      </c>
      <c r="G56" s="968">
        <v>561</v>
      </c>
      <c r="H56" s="721">
        <v>0.17858499999999999</v>
      </c>
      <c r="I56" s="968">
        <v>1</v>
      </c>
      <c r="J56" s="721">
        <v>3.09960314259113E-2</v>
      </c>
      <c r="K56" s="1019">
        <v>0.75616399999999995</v>
      </c>
      <c r="L56" s="968">
        <v>88</v>
      </c>
      <c r="M56" s="342">
        <v>0.15618147851155212</v>
      </c>
      <c r="N56" s="968">
        <v>3</v>
      </c>
      <c r="O56" s="967"/>
      <c r="P56" s="2"/>
    </row>
    <row r="57" spans="1:16" s="414" customFormat="1" ht="12.75" customHeight="1">
      <c r="A57" s="2"/>
      <c r="B57" s="2045"/>
      <c r="C57" s="966" t="s">
        <v>873</v>
      </c>
      <c r="D57" s="961">
        <v>213</v>
      </c>
      <c r="E57" s="961">
        <v>0</v>
      </c>
      <c r="F57" s="965">
        <v>0</v>
      </c>
      <c r="G57" s="961">
        <v>213</v>
      </c>
      <c r="H57" s="964">
        <v>1</v>
      </c>
      <c r="I57" s="961">
        <v>1</v>
      </c>
      <c r="J57" s="964">
        <v>0.25</v>
      </c>
      <c r="K57" s="1018">
        <v>3.8831206297977698</v>
      </c>
      <c r="L57" s="961">
        <v>0</v>
      </c>
      <c r="M57" s="962">
        <v>0</v>
      </c>
      <c r="N57" s="961">
        <v>54</v>
      </c>
      <c r="O57" s="960"/>
      <c r="P57" s="2"/>
    </row>
    <row r="58" spans="1:16" s="414" customFormat="1" ht="12.75" customHeight="1">
      <c r="A58" s="2"/>
      <c r="B58" s="2045"/>
      <c r="C58" s="982" t="s">
        <v>872</v>
      </c>
      <c r="D58" s="978">
        <v>158635</v>
      </c>
      <c r="E58" s="978">
        <v>3192</v>
      </c>
      <c r="F58" s="981">
        <v>0.47010134369630824</v>
      </c>
      <c r="G58" s="978">
        <v>160375</v>
      </c>
      <c r="H58" s="980">
        <v>2.4105082006343026E-3</v>
      </c>
      <c r="I58" s="978">
        <v>142</v>
      </c>
      <c r="J58" s="980">
        <v>0.11297292190467594</v>
      </c>
      <c r="K58" s="1020">
        <v>1.711188142793221</v>
      </c>
      <c r="L58" s="978">
        <v>4406</v>
      </c>
      <c r="M58" s="977">
        <v>2.7474002023540164E-2</v>
      </c>
      <c r="N58" s="976">
        <v>70</v>
      </c>
      <c r="O58" s="975">
        <v>1</v>
      </c>
      <c r="P58" s="2"/>
    </row>
    <row r="59" spans="1:16" s="414" customFormat="1" ht="12.75" customHeight="1">
      <c r="A59" s="2"/>
      <c r="B59" s="2045" t="s">
        <v>200</v>
      </c>
      <c r="C59" s="619"/>
      <c r="D59" s="619"/>
      <c r="E59" s="619"/>
      <c r="F59" s="973"/>
      <c r="G59" s="619"/>
      <c r="H59" s="974"/>
      <c r="I59" s="619"/>
      <c r="J59" s="974"/>
      <c r="K59" s="974"/>
      <c r="L59" s="619"/>
      <c r="M59" s="973"/>
      <c r="N59" s="972"/>
      <c r="O59" s="967"/>
      <c r="P59" s="2"/>
    </row>
    <row r="60" spans="1:16" s="414" customFormat="1" ht="12.75" customHeight="1">
      <c r="A60" s="2"/>
      <c r="B60" s="2045"/>
      <c r="C60" s="971" t="s">
        <v>880</v>
      </c>
      <c r="D60" s="968">
        <v>11960</v>
      </c>
      <c r="E60" s="968">
        <v>10328</v>
      </c>
      <c r="F60" s="970">
        <v>0.62547649855314102</v>
      </c>
      <c r="G60" s="968">
        <v>18431</v>
      </c>
      <c r="H60" s="721">
        <v>5.8033304627705905E-4</v>
      </c>
      <c r="I60" s="968">
        <v>296</v>
      </c>
      <c r="J60" s="721">
        <v>0.31324631972897099</v>
      </c>
      <c r="K60" s="1019">
        <v>1.39016470075865</v>
      </c>
      <c r="L60" s="968">
        <v>2556</v>
      </c>
      <c r="M60" s="342">
        <v>0.13866638442940959</v>
      </c>
      <c r="N60" s="968">
        <v>3</v>
      </c>
      <c r="O60" s="967"/>
      <c r="P60" s="2"/>
    </row>
    <row r="61" spans="1:16" s="414" customFormat="1" ht="12.75" customHeight="1">
      <c r="A61" s="2"/>
      <c r="B61" s="2045"/>
      <c r="C61" s="971" t="s">
        <v>879</v>
      </c>
      <c r="D61" s="968">
        <v>1708</v>
      </c>
      <c r="E61" s="968">
        <v>493</v>
      </c>
      <c r="F61" s="970">
        <v>0.52180575648201</v>
      </c>
      <c r="G61" s="968">
        <v>1965</v>
      </c>
      <c r="H61" s="721">
        <v>1.9045541260136901E-3</v>
      </c>
      <c r="I61" s="968">
        <v>35</v>
      </c>
      <c r="J61" s="721">
        <v>0.366394311150673</v>
      </c>
      <c r="K61" s="1019">
        <v>0.742393771531771</v>
      </c>
      <c r="L61" s="968">
        <v>565</v>
      </c>
      <c r="M61" s="342">
        <v>0.28725247400230142</v>
      </c>
      <c r="N61" s="968">
        <v>1</v>
      </c>
      <c r="O61" s="967"/>
      <c r="P61" s="2"/>
    </row>
    <row r="62" spans="1:16" s="414" customFormat="1" ht="12.75" customHeight="1">
      <c r="A62" s="2"/>
      <c r="B62" s="2045"/>
      <c r="C62" s="971" t="s">
        <v>878</v>
      </c>
      <c r="D62" s="968">
        <v>1457</v>
      </c>
      <c r="E62" s="968">
        <v>494</v>
      </c>
      <c r="F62" s="970">
        <v>0.53251254252226199</v>
      </c>
      <c r="G62" s="968">
        <v>1725</v>
      </c>
      <c r="H62" s="721">
        <v>4.0228603264242596E-3</v>
      </c>
      <c r="I62" s="968">
        <v>55</v>
      </c>
      <c r="J62" s="721">
        <v>0.39609132831187699</v>
      </c>
      <c r="K62" s="1019">
        <v>0.612885241359446</v>
      </c>
      <c r="L62" s="968">
        <v>754</v>
      </c>
      <c r="M62" s="342">
        <v>0.43696416076394212</v>
      </c>
      <c r="N62" s="968">
        <v>3</v>
      </c>
      <c r="O62" s="967"/>
      <c r="P62" s="2"/>
    </row>
    <row r="63" spans="1:16" s="414" customFormat="1" ht="12.75" customHeight="1">
      <c r="A63" s="2"/>
      <c r="B63" s="2045"/>
      <c r="C63" s="971" t="s">
        <v>877</v>
      </c>
      <c r="D63" s="968">
        <v>1419</v>
      </c>
      <c r="E63" s="968">
        <v>166</v>
      </c>
      <c r="F63" s="970">
        <v>0.41860056235501503</v>
      </c>
      <c r="G63" s="968">
        <v>1489</v>
      </c>
      <c r="H63" s="721">
        <v>5.2402399116764998E-3</v>
      </c>
      <c r="I63" s="968">
        <v>15</v>
      </c>
      <c r="J63" s="721">
        <v>0.389646442860139</v>
      </c>
      <c r="K63" s="1019">
        <v>0.59730884116854299</v>
      </c>
      <c r="L63" s="968">
        <v>833</v>
      </c>
      <c r="M63" s="342">
        <v>0.55949684889665963</v>
      </c>
      <c r="N63" s="968">
        <v>3</v>
      </c>
      <c r="O63" s="967"/>
      <c r="P63" s="2"/>
    </row>
    <row r="64" spans="1:16" s="414" customFormat="1" ht="12.75" customHeight="1">
      <c r="A64" s="2"/>
      <c r="B64" s="2045"/>
      <c r="C64" s="971" t="s">
        <v>876</v>
      </c>
      <c r="D64" s="968">
        <v>165</v>
      </c>
      <c r="E64" s="968">
        <v>13</v>
      </c>
      <c r="F64" s="970">
        <v>0.52454912001228404</v>
      </c>
      <c r="G64" s="968">
        <v>172</v>
      </c>
      <c r="H64" s="721">
        <v>1.3282E-2</v>
      </c>
      <c r="I64" s="968">
        <v>13</v>
      </c>
      <c r="J64" s="721">
        <v>0.37464052738369802</v>
      </c>
      <c r="K64" s="1019">
        <v>0.67930427423154105</v>
      </c>
      <c r="L64" s="968">
        <v>119</v>
      </c>
      <c r="M64" s="342">
        <v>0.69569442041748131</v>
      </c>
      <c r="N64" s="968">
        <v>1</v>
      </c>
      <c r="O64" s="967"/>
      <c r="P64" s="2"/>
    </row>
    <row r="65" spans="1:16" s="414" customFormat="1" ht="12.75" customHeight="1">
      <c r="A65" s="2"/>
      <c r="B65" s="2045"/>
      <c r="C65" s="971" t="s">
        <v>875</v>
      </c>
      <c r="D65" s="968">
        <v>0</v>
      </c>
      <c r="E65" s="968">
        <v>0</v>
      </c>
      <c r="F65" s="970">
        <v>0</v>
      </c>
      <c r="G65" s="968">
        <v>0</v>
      </c>
      <c r="H65" s="721">
        <v>0</v>
      </c>
      <c r="I65" s="968">
        <v>0</v>
      </c>
      <c r="J65" s="721">
        <v>0</v>
      </c>
      <c r="K65" s="1019">
        <v>0</v>
      </c>
      <c r="L65" s="968">
        <v>0</v>
      </c>
      <c r="M65" s="342">
        <v>0</v>
      </c>
      <c r="N65" s="968">
        <v>0</v>
      </c>
      <c r="O65" s="967"/>
      <c r="P65" s="2"/>
    </row>
    <row r="66" spans="1:16" s="414" customFormat="1" ht="12.75" customHeight="1">
      <c r="A66" s="2"/>
      <c r="B66" s="2045"/>
      <c r="C66" s="971" t="s">
        <v>874</v>
      </c>
      <c r="D66" s="968">
        <v>55</v>
      </c>
      <c r="E66" s="968">
        <v>0</v>
      </c>
      <c r="F66" s="970">
        <v>1</v>
      </c>
      <c r="G66" s="968">
        <v>55</v>
      </c>
      <c r="H66" s="721">
        <v>0.34443400000000002</v>
      </c>
      <c r="I66" s="968">
        <v>3</v>
      </c>
      <c r="J66" s="721">
        <v>0.399849375107101</v>
      </c>
      <c r="K66" s="1019">
        <v>0.75626326424698598</v>
      </c>
      <c r="L66" s="968">
        <v>121</v>
      </c>
      <c r="M66" s="342">
        <v>2.1971119706901412</v>
      </c>
      <c r="N66" s="968">
        <v>8</v>
      </c>
      <c r="O66" s="967"/>
      <c r="P66" s="2"/>
    </row>
    <row r="67" spans="1:16" s="414" customFormat="1" ht="12.75" customHeight="1">
      <c r="A67" s="2"/>
      <c r="B67" s="2045"/>
      <c r="C67" s="966" t="s">
        <v>873</v>
      </c>
      <c r="D67" s="961">
        <v>107</v>
      </c>
      <c r="E67" s="961">
        <v>2</v>
      </c>
      <c r="F67" s="965">
        <v>0.5</v>
      </c>
      <c r="G67" s="961">
        <v>109</v>
      </c>
      <c r="H67" s="964">
        <v>1</v>
      </c>
      <c r="I67" s="961">
        <v>3</v>
      </c>
      <c r="J67" s="964">
        <v>0.39979723033477699</v>
      </c>
      <c r="K67" s="1018">
        <v>2.5082379659242702</v>
      </c>
      <c r="L67" s="961">
        <v>1</v>
      </c>
      <c r="M67" s="962">
        <v>8.0599722165103933E-3</v>
      </c>
      <c r="N67" s="961">
        <v>43</v>
      </c>
      <c r="O67" s="960"/>
      <c r="P67" s="2"/>
    </row>
    <row r="68" spans="1:16" s="414" customFormat="1" ht="12.75" customHeight="1">
      <c r="A68" s="2"/>
      <c r="B68" s="2045"/>
      <c r="C68" s="982" t="s">
        <v>872</v>
      </c>
      <c r="D68" s="978">
        <v>16871</v>
      </c>
      <c r="E68" s="978">
        <v>11496</v>
      </c>
      <c r="F68" s="981">
        <v>0.61391361510840559</v>
      </c>
      <c r="G68" s="978">
        <v>23946</v>
      </c>
      <c r="H68" s="980">
        <v>6.6404541435395696E-3</v>
      </c>
      <c r="I68" s="978">
        <v>420</v>
      </c>
      <c r="J68" s="980">
        <v>0.32935650725314602</v>
      </c>
      <c r="K68" s="1020">
        <v>1.2302415176443091</v>
      </c>
      <c r="L68" s="978">
        <v>4949</v>
      </c>
      <c r="M68" s="977">
        <v>0.20665453012138441</v>
      </c>
      <c r="N68" s="976">
        <v>62</v>
      </c>
      <c r="O68" s="975">
        <v>2</v>
      </c>
      <c r="P68" s="2"/>
    </row>
    <row r="69" spans="1:16" s="414" customFormat="1" ht="12.75" customHeight="1">
      <c r="A69" s="2"/>
      <c r="B69" s="2045" t="s">
        <v>906</v>
      </c>
      <c r="C69" s="619"/>
      <c r="D69" s="619"/>
      <c r="E69" s="619"/>
      <c r="F69" s="973"/>
      <c r="G69" s="619"/>
      <c r="H69" s="974"/>
      <c r="I69" s="619"/>
      <c r="J69" s="974"/>
      <c r="K69" s="974"/>
      <c r="L69" s="619"/>
      <c r="M69" s="973"/>
      <c r="N69" s="972"/>
      <c r="O69" s="967"/>
      <c r="P69" s="2"/>
    </row>
    <row r="70" spans="1:16" s="414" customFormat="1" ht="12.75" customHeight="1">
      <c r="A70" s="2"/>
      <c r="B70" s="2045"/>
      <c r="C70" s="971" t="s">
        <v>880</v>
      </c>
      <c r="D70" s="968">
        <v>59962</v>
      </c>
      <c r="E70" s="968">
        <v>124823</v>
      </c>
      <c r="F70" s="970">
        <v>0.55558763116258303</v>
      </c>
      <c r="G70" s="968">
        <v>138221</v>
      </c>
      <c r="H70" s="721">
        <v>7.9337853405907297E-4</v>
      </c>
      <c r="I70" s="968">
        <v>1952</v>
      </c>
      <c r="J70" s="721">
        <v>0.398205771698738</v>
      </c>
      <c r="K70" s="1019">
        <v>2.2285948935097699</v>
      </c>
      <c r="L70" s="968">
        <v>33054</v>
      </c>
      <c r="M70" s="342">
        <v>0.23914051382352661</v>
      </c>
      <c r="N70" s="968">
        <v>43</v>
      </c>
      <c r="O70" s="967"/>
      <c r="P70" s="2"/>
    </row>
    <row r="71" spans="1:16" s="414" customFormat="1" ht="12.75" customHeight="1">
      <c r="A71" s="2"/>
      <c r="B71" s="2045"/>
      <c r="C71" s="971" t="s">
        <v>879</v>
      </c>
      <c r="D71" s="968">
        <v>21706</v>
      </c>
      <c r="E71" s="968">
        <v>30672</v>
      </c>
      <c r="F71" s="970">
        <v>0.514311089858425</v>
      </c>
      <c r="G71" s="968">
        <v>35668</v>
      </c>
      <c r="H71" s="721">
        <v>1.68204776908491E-3</v>
      </c>
      <c r="I71" s="968">
        <v>1532</v>
      </c>
      <c r="J71" s="721">
        <v>0.44283297825338702</v>
      </c>
      <c r="K71" s="1019">
        <v>2.3059725621271498</v>
      </c>
      <c r="L71" s="968">
        <v>14374</v>
      </c>
      <c r="M71" s="342">
        <v>0.40299106895062531</v>
      </c>
      <c r="N71" s="968">
        <v>27</v>
      </c>
      <c r="O71" s="967"/>
      <c r="P71" s="2"/>
    </row>
    <row r="72" spans="1:16" s="414" customFormat="1" ht="12.75" customHeight="1">
      <c r="A72" s="2"/>
      <c r="B72" s="2045"/>
      <c r="C72" s="971" t="s">
        <v>878</v>
      </c>
      <c r="D72" s="968">
        <v>58356</v>
      </c>
      <c r="E72" s="968">
        <v>53901</v>
      </c>
      <c r="F72" s="970">
        <v>0.460567594965194</v>
      </c>
      <c r="G72" s="968">
        <v>79942</v>
      </c>
      <c r="H72" s="721">
        <v>3.6934876516603E-3</v>
      </c>
      <c r="I72" s="968">
        <v>5186</v>
      </c>
      <c r="J72" s="721">
        <v>0.470100066686791</v>
      </c>
      <c r="K72" s="1019">
        <v>2.0858823021400399</v>
      </c>
      <c r="L72" s="968">
        <v>49083</v>
      </c>
      <c r="M72" s="342">
        <v>0.61398726388659985</v>
      </c>
      <c r="N72" s="968">
        <v>141</v>
      </c>
      <c r="O72" s="967"/>
      <c r="P72" s="2"/>
    </row>
    <row r="73" spans="1:16" s="414" customFormat="1" ht="12.75" customHeight="1">
      <c r="A73" s="2"/>
      <c r="B73" s="2045"/>
      <c r="C73" s="971" t="s">
        <v>877</v>
      </c>
      <c r="D73" s="968">
        <v>21663</v>
      </c>
      <c r="E73" s="968">
        <v>16591</v>
      </c>
      <c r="F73" s="970">
        <v>0.422043390542512</v>
      </c>
      <c r="G73" s="968">
        <v>26465</v>
      </c>
      <c r="H73" s="721">
        <v>6.4480322585207901E-3</v>
      </c>
      <c r="I73" s="968">
        <v>2743</v>
      </c>
      <c r="J73" s="721">
        <v>0.444286373375058</v>
      </c>
      <c r="K73" s="1019">
        <v>1.9684365206504899</v>
      </c>
      <c r="L73" s="968">
        <v>18978</v>
      </c>
      <c r="M73" s="342">
        <v>0.71710531691484125</v>
      </c>
      <c r="N73" s="968">
        <v>75</v>
      </c>
      <c r="O73" s="967"/>
      <c r="P73" s="2"/>
    </row>
    <row r="74" spans="1:16" s="414" customFormat="1" ht="12.75" customHeight="1">
      <c r="A74" s="2"/>
      <c r="B74" s="2045"/>
      <c r="C74" s="971" t="s">
        <v>876</v>
      </c>
      <c r="D74" s="968">
        <v>3517</v>
      </c>
      <c r="E74" s="968">
        <v>4767</v>
      </c>
      <c r="F74" s="970">
        <v>0.44284034497492403</v>
      </c>
      <c r="G74" s="968">
        <v>4931</v>
      </c>
      <c r="H74" s="721">
        <v>1.3282E-2</v>
      </c>
      <c r="I74" s="968">
        <v>602</v>
      </c>
      <c r="J74" s="721">
        <v>0.39929558755777</v>
      </c>
      <c r="K74" s="1019">
        <v>2.19808582252768</v>
      </c>
      <c r="L74" s="968">
        <v>4299</v>
      </c>
      <c r="M74" s="342">
        <v>0.87193383822330406</v>
      </c>
      <c r="N74" s="968">
        <v>26</v>
      </c>
      <c r="O74" s="967"/>
      <c r="P74" s="2"/>
    </row>
    <row r="75" spans="1:16" s="414" customFormat="1" ht="12.75" customHeight="1">
      <c r="A75" s="2"/>
      <c r="B75" s="2045"/>
      <c r="C75" s="971" t="s">
        <v>875</v>
      </c>
      <c r="D75" s="968">
        <v>2615</v>
      </c>
      <c r="E75" s="968">
        <v>2510</v>
      </c>
      <c r="F75" s="970">
        <v>0.44876244290991602</v>
      </c>
      <c r="G75" s="968">
        <v>2901</v>
      </c>
      <c r="H75" s="721">
        <v>3.9707654951849899E-2</v>
      </c>
      <c r="I75" s="968">
        <v>431</v>
      </c>
      <c r="J75" s="721">
        <v>0.40120947516814198</v>
      </c>
      <c r="K75" s="1019">
        <v>1.6990222953229599</v>
      </c>
      <c r="L75" s="968">
        <v>3288</v>
      </c>
      <c r="M75" s="342">
        <v>1.1331087856617679</v>
      </c>
      <c r="N75" s="968">
        <v>48</v>
      </c>
      <c r="O75" s="967"/>
      <c r="P75" s="2"/>
    </row>
    <row r="76" spans="1:16" s="414" customFormat="1" ht="12.75" customHeight="1">
      <c r="A76" s="2"/>
      <c r="B76" s="2045"/>
      <c r="C76" s="971" t="s">
        <v>874</v>
      </c>
      <c r="D76" s="968">
        <v>820</v>
      </c>
      <c r="E76" s="968">
        <v>1468</v>
      </c>
      <c r="F76" s="970">
        <v>0.51650624181537796</v>
      </c>
      <c r="G76" s="968">
        <v>1263</v>
      </c>
      <c r="H76" s="721">
        <v>0.26274508053138501</v>
      </c>
      <c r="I76" s="968">
        <v>58</v>
      </c>
      <c r="J76" s="721">
        <v>0.51442936199085199</v>
      </c>
      <c r="K76" s="1019">
        <v>1.7012299909145501</v>
      </c>
      <c r="L76" s="968">
        <v>3427</v>
      </c>
      <c r="M76" s="342">
        <v>2.7128973581872344</v>
      </c>
      <c r="N76" s="968">
        <v>174</v>
      </c>
      <c r="O76" s="967"/>
      <c r="P76" s="2"/>
    </row>
    <row r="77" spans="1:16" s="414" customFormat="1" ht="12.75" customHeight="1">
      <c r="A77" s="2"/>
      <c r="B77" s="2045"/>
      <c r="C77" s="966" t="s">
        <v>873</v>
      </c>
      <c r="D77" s="961">
        <v>495</v>
      </c>
      <c r="E77" s="961">
        <v>190</v>
      </c>
      <c r="F77" s="965">
        <v>0.68680783108152199</v>
      </c>
      <c r="G77" s="961">
        <v>564</v>
      </c>
      <c r="H77" s="964">
        <v>1</v>
      </c>
      <c r="I77" s="961">
        <v>64</v>
      </c>
      <c r="J77" s="964">
        <v>0.43032322426867198</v>
      </c>
      <c r="K77" s="1018">
        <v>1.30912273694419</v>
      </c>
      <c r="L77" s="961">
        <v>1125</v>
      </c>
      <c r="M77" s="962">
        <v>1.9957305440414213</v>
      </c>
      <c r="N77" s="961">
        <v>225</v>
      </c>
      <c r="O77" s="960"/>
      <c r="P77" s="2"/>
    </row>
    <row r="78" spans="1:16" s="414" customFormat="1" ht="12.75" customHeight="1">
      <c r="A78" s="2"/>
      <c r="B78" s="2045"/>
      <c r="C78" s="982" t="s">
        <v>872</v>
      </c>
      <c r="D78" s="978">
        <v>169134</v>
      </c>
      <c r="E78" s="978">
        <v>234922</v>
      </c>
      <c r="F78" s="981">
        <v>0.51539784645841225</v>
      </c>
      <c r="G78" s="978">
        <v>289955</v>
      </c>
      <c r="H78" s="980">
        <v>5.9045599013352783E-3</v>
      </c>
      <c r="I78" s="978">
        <v>12568</v>
      </c>
      <c r="J78" s="980">
        <v>0.4283402301403143</v>
      </c>
      <c r="K78" s="1020">
        <v>2.1651179527772819</v>
      </c>
      <c r="L78" s="978">
        <v>127628</v>
      </c>
      <c r="M78" s="977">
        <v>0.44016590172599174</v>
      </c>
      <c r="N78" s="976">
        <v>759</v>
      </c>
      <c r="O78" s="975">
        <v>479</v>
      </c>
      <c r="P78" s="2"/>
    </row>
    <row r="79" spans="1:16" s="414" customFormat="1" ht="12.75" customHeight="1">
      <c r="A79" s="2"/>
      <c r="B79" s="2045" t="s">
        <v>905</v>
      </c>
      <c r="C79" s="619"/>
      <c r="D79" s="619"/>
      <c r="E79" s="619"/>
      <c r="F79" s="973"/>
      <c r="G79" s="619"/>
      <c r="H79" s="974"/>
      <c r="I79" s="619"/>
      <c r="J79" s="974"/>
      <c r="K79" s="974"/>
      <c r="L79" s="619"/>
      <c r="M79" s="973"/>
      <c r="N79" s="972"/>
      <c r="O79" s="967"/>
      <c r="P79" s="2"/>
    </row>
    <row r="80" spans="1:16" s="414" customFormat="1" ht="12.75" customHeight="1">
      <c r="A80" s="2"/>
      <c r="B80" s="2045"/>
      <c r="C80" s="971" t="s">
        <v>880</v>
      </c>
      <c r="D80" s="968">
        <v>5760</v>
      </c>
      <c r="E80" s="968">
        <v>7754</v>
      </c>
      <c r="F80" s="970">
        <v>0.55509234703477495</v>
      </c>
      <c r="G80" s="968">
        <v>11441</v>
      </c>
      <c r="H80" s="721">
        <v>9.0324145298576299E-4</v>
      </c>
      <c r="I80" s="968">
        <v>185</v>
      </c>
      <c r="J80" s="721">
        <v>0.41277385839610198</v>
      </c>
      <c r="K80" s="1019">
        <v>2.0895875932572499</v>
      </c>
      <c r="L80" s="968">
        <v>2759</v>
      </c>
      <c r="M80" s="342">
        <v>0.24111616182660409</v>
      </c>
      <c r="N80" s="968">
        <v>4</v>
      </c>
      <c r="O80" s="967"/>
      <c r="P80" s="2"/>
    </row>
    <row r="81" spans="1:16" s="414" customFormat="1" ht="12.75" customHeight="1">
      <c r="A81" s="2"/>
      <c r="B81" s="2045"/>
      <c r="C81" s="971" t="s">
        <v>879</v>
      </c>
      <c r="D81" s="968">
        <v>10136</v>
      </c>
      <c r="E81" s="968">
        <v>7773</v>
      </c>
      <c r="F81" s="970">
        <v>0.57491387395037097</v>
      </c>
      <c r="G81" s="968">
        <v>14579</v>
      </c>
      <c r="H81" s="721">
        <v>1.632E-3</v>
      </c>
      <c r="I81" s="968">
        <v>368</v>
      </c>
      <c r="J81" s="721">
        <v>0.377517525531821</v>
      </c>
      <c r="K81" s="1019">
        <v>1.8344925336312601</v>
      </c>
      <c r="L81" s="968">
        <v>4378</v>
      </c>
      <c r="M81" s="342">
        <v>0.30030251074095282</v>
      </c>
      <c r="N81" s="968">
        <v>9</v>
      </c>
      <c r="O81" s="967"/>
      <c r="P81" s="2"/>
    </row>
    <row r="82" spans="1:16" s="414" customFormat="1" ht="12.75" customHeight="1">
      <c r="A82" s="2"/>
      <c r="B82" s="2045"/>
      <c r="C82" s="971" t="s">
        <v>878</v>
      </c>
      <c r="D82" s="968">
        <v>12506</v>
      </c>
      <c r="E82" s="968">
        <v>9386</v>
      </c>
      <c r="F82" s="970">
        <v>0.54103037652284902</v>
      </c>
      <c r="G82" s="968">
        <v>16348</v>
      </c>
      <c r="H82" s="721">
        <v>3.1034491294570001E-3</v>
      </c>
      <c r="I82" s="968">
        <v>830</v>
      </c>
      <c r="J82" s="721">
        <v>0.38371216660311402</v>
      </c>
      <c r="K82" s="1019">
        <v>1.7541328311118101</v>
      </c>
      <c r="L82" s="968">
        <v>7060</v>
      </c>
      <c r="M82" s="342">
        <v>0.43183858189747992</v>
      </c>
      <c r="N82" s="968">
        <v>21</v>
      </c>
      <c r="O82" s="967"/>
      <c r="P82" s="2"/>
    </row>
    <row r="83" spans="1:16" s="414" customFormat="1" ht="12.75" customHeight="1">
      <c r="A83" s="2"/>
      <c r="B83" s="2045"/>
      <c r="C83" s="971" t="s">
        <v>877</v>
      </c>
      <c r="D83" s="968">
        <v>1317</v>
      </c>
      <c r="E83" s="968">
        <v>488</v>
      </c>
      <c r="F83" s="970">
        <v>0.30670293956404598</v>
      </c>
      <c r="G83" s="968">
        <v>1431</v>
      </c>
      <c r="H83" s="721">
        <v>6.47689470837469E-3</v>
      </c>
      <c r="I83" s="968">
        <v>116</v>
      </c>
      <c r="J83" s="721">
        <v>0.47247415041641799</v>
      </c>
      <c r="K83" s="1019">
        <v>1.71388032837247</v>
      </c>
      <c r="L83" s="968">
        <v>1082</v>
      </c>
      <c r="M83" s="342">
        <v>0.75614102895345314</v>
      </c>
      <c r="N83" s="968">
        <v>4</v>
      </c>
      <c r="O83" s="967"/>
      <c r="P83" s="2"/>
    </row>
    <row r="84" spans="1:16" s="414" customFormat="1" ht="12.75" customHeight="1">
      <c r="A84" s="2"/>
      <c r="B84" s="2045"/>
      <c r="C84" s="971" t="s">
        <v>876</v>
      </c>
      <c r="D84" s="968">
        <v>305</v>
      </c>
      <c r="E84" s="968">
        <v>87</v>
      </c>
      <c r="F84" s="970">
        <v>0.31207428550498101</v>
      </c>
      <c r="G84" s="968">
        <v>328</v>
      </c>
      <c r="H84" s="721">
        <v>1.3282E-2</v>
      </c>
      <c r="I84" s="968">
        <v>14</v>
      </c>
      <c r="J84" s="721">
        <v>0.56995597858482605</v>
      </c>
      <c r="K84" s="1019">
        <v>1.65805807838176</v>
      </c>
      <c r="L84" s="968">
        <v>404</v>
      </c>
      <c r="M84" s="342">
        <v>1.2337950739217201</v>
      </c>
      <c r="N84" s="968">
        <v>2</v>
      </c>
      <c r="O84" s="967"/>
      <c r="P84" s="2"/>
    </row>
    <row r="85" spans="1:16" s="414" customFormat="1" ht="12.75" customHeight="1">
      <c r="A85" s="2"/>
      <c r="B85" s="2045"/>
      <c r="C85" s="971" t="s">
        <v>875</v>
      </c>
      <c r="D85" s="968">
        <v>170</v>
      </c>
      <c r="E85" s="968">
        <v>15</v>
      </c>
      <c r="F85" s="970">
        <v>0.36685370918861299</v>
      </c>
      <c r="G85" s="968">
        <v>230</v>
      </c>
      <c r="H85" s="721">
        <v>3.9037451578774897E-2</v>
      </c>
      <c r="I85" s="968">
        <v>8</v>
      </c>
      <c r="J85" s="721">
        <v>0.44442783854492901</v>
      </c>
      <c r="K85" s="1019">
        <v>1.1117802150457901</v>
      </c>
      <c r="L85" s="968">
        <v>279</v>
      </c>
      <c r="M85" s="342">
        <v>1.2131745039407693</v>
      </c>
      <c r="N85" s="968">
        <v>4</v>
      </c>
      <c r="O85" s="967"/>
      <c r="P85" s="2"/>
    </row>
    <row r="86" spans="1:16" s="414" customFormat="1" ht="12.75" customHeight="1">
      <c r="A86" s="2"/>
      <c r="B86" s="2045"/>
      <c r="C86" s="971" t="s">
        <v>874</v>
      </c>
      <c r="D86" s="968">
        <v>149</v>
      </c>
      <c r="E86" s="968">
        <v>60</v>
      </c>
      <c r="F86" s="970">
        <v>0.44038321831486799</v>
      </c>
      <c r="G86" s="968">
        <v>73</v>
      </c>
      <c r="H86" s="721">
        <v>0.20549107738848299</v>
      </c>
      <c r="I86" s="968">
        <v>9</v>
      </c>
      <c r="J86" s="721">
        <v>0.36353941118301702</v>
      </c>
      <c r="K86" s="1019">
        <v>1.4098973014448599</v>
      </c>
      <c r="L86" s="968">
        <v>141</v>
      </c>
      <c r="M86" s="342">
        <v>1.9380185868464332</v>
      </c>
      <c r="N86" s="968">
        <v>5</v>
      </c>
      <c r="O86" s="967"/>
      <c r="P86" s="2"/>
    </row>
    <row r="87" spans="1:16" s="414" customFormat="1" ht="12.75" customHeight="1">
      <c r="A87" s="2"/>
      <c r="B87" s="2045"/>
      <c r="C87" s="966" t="s">
        <v>873</v>
      </c>
      <c r="D87" s="961">
        <v>179</v>
      </c>
      <c r="E87" s="961">
        <v>21</v>
      </c>
      <c r="F87" s="965">
        <v>1</v>
      </c>
      <c r="G87" s="961">
        <v>173</v>
      </c>
      <c r="H87" s="964">
        <v>1</v>
      </c>
      <c r="I87" s="961">
        <v>2</v>
      </c>
      <c r="J87" s="964">
        <v>0.52327051162404303</v>
      </c>
      <c r="K87" s="1018">
        <v>2.6329790817172798</v>
      </c>
      <c r="L87" s="961">
        <v>995</v>
      </c>
      <c r="M87" s="962">
        <v>5.7636110793738879</v>
      </c>
      <c r="N87" s="961">
        <v>15</v>
      </c>
      <c r="O87" s="960"/>
      <c r="P87" s="2"/>
    </row>
    <row r="88" spans="1:16" s="414" customFormat="1" ht="12.75" customHeight="1">
      <c r="A88" s="2"/>
      <c r="B88" s="2046"/>
      <c r="C88" s="959" t="s">
        <v>872</v>
      </c>
      <c r="D88" s="955">
        <v>30522</v>
      </c>
      <c r="E88" s="955">
        <v>25584</v>
      </c>
      <c r="F88" s="958">
        <v>0.55038581526782926</v>
      </c>
      <c r="G88" s="955">
        <v>44603</v>
      </c>
      <c r="H88" s="957">
        <v>6.6143960308193252E-3</v>
      </c>
      <c r="I88" s="955">
        <v>1532</v>
      </c>
      <c r="J88" s="957">
        <v>0.39417770758024928</v>
      </c>
      <c r="K88" s="1017">
        <v>1.8639807694075468</v>
      </c>
      <c r="L88" s="955">
        <v>17098</v>
      </c>
      <c r="M88" s="954">
        <v>0.38333267476697025</v>
      </c>
      <c r="N88" s="953">
        <v>64</v>
      </c>
      <c r="O88" s="952">
        <v>30</v>
      </c>
      <c r="P88" s="2"/>
    </row>
    <row r="89" spans="1:16" s="414" customFormat="1" ht="12.6" customHeight="1">
      <c r="A89" s="2"/>
      <c r="B89" s="951" t="s">
        <v>206</v>
      </c>
      <c r="C89" s="950"/>
      <c r="D89" s="946">
        <v>375162</v>
      </c>
      <c r="E89" s="946">
        <v>275194</v>
      </c>
      <c r="F89" s="949">
        <v>0.52224059073168694</v>
      </c>
      <c r="G89" s="946">
        <v>518879</v>
      </c>
      <c r="H89" s="948">
        <v>4.9195955717077251E-3</v>
      </c>
      <c r="I89" s="946">
        <v>14662</v>
      </c>
      <c r="J89" s="948">
        <v>0.32336176088522489</v>
      </c>
      <c r="K89" s="1016">
        <v>1.9557874968939291</v>
      </c>
      <c r="L89" s="946">
        <v>154081</v>
      </c>
      <c r="M89" s="945">
        <v>0.29694916788193598</v>
      </c>
      <c r="N89" s="944">
        <v>955</v>
      </c>
      <c r="O89" s="943">
        <v>512</v>
      </c>
      <c r="P89" s="2"/>
    </row>
    <row r="90" spans="1:16" s="414" customFormat="1" ht="6" customHeight="1">
      <c r="A90" s="2"/>
      <c r="B90" s="1014"/>
      <c r="C90" s="2"/>
      <c r="D90" s="2"/>
      <c r="E90" s="2"/>
      <c r="F90" s="1011"/>
      <c r="G90" s="2"/>
      <c r="H90" s="1012"/>
      <c r="I90" s="2"/>
      <c r="J90" s="1013"/>
      <c r="K90" s="1012"/>
      <c r="L90" s="2"/>
      <c r="M90" s="1011"/>
      <c r="N90" s="2"/>
      <c r="O90" s="2"/>
      <c r="P90" s="2"/>
    </row>
    <row r="91" spans="1:16" s="414" customFormat="1" ht="18" customHeight="1">
      <c r="A91" s="2"/>
      <c r="B91" s="2048" t="str">
        <f>Last2Qtr</f>
        <v>Q1 2022</v>
      </c>
      <c r="C91" s="2049"/>
      <c r="D91" s="987"/>
      <c r="E91" s="987"/>
      <c r="F91" s="987"/>
      <c r="G91" s="987"/>
      <c r="H91" s="988"/>
      <c r="I91" s="987"/>
      <c r="J91" s="988"/>
      <c r="K91" s="988"/>
      <c r="L91" s="987"/>
      <c r="M91" s="986"/>
      <c r="N91" s="985"/>
      <c r="O91" s="984"/>
      <c r="P91" s="2"/>
    </row>
    <row r="92" spans="1:16" s="414" customFormat="1" ht="12.75" customHeight="1">
      <c r="A92" s="2"/>
      <c r="B92" s="2045" t="s">
        <v>199</v>
      </c>
      <c r="C92" s="619"/>
      <c r="D92" s="619"/>
      <c r="E92" s="619"/>
      <c r="F92" s="973"/>
      <c r="G92" s="619"/>
      <c r="H92" s="974"/>
      <c r="I92" s="619"/>
      <c r="J92" s="974"/>
      <c r="K92" s="974"/>
      <c r="L92" s="619"/>
      <c r="M92" s="973"/>
      <c r="N92" s="972"/>
      <c r="O92" s="967"/>
      <c r="P92" s="2"/>
    </row>
    <row r="93" spans="1:16" s="414" customFormat="1" ht="12.75" customHeight="1">
      <c r="A93" s="2"/>
      <c r="B93" s="2045"/>
      <c r="C93" s="971" t="s">
        <v>880</v>
      </c>
      <c r="D93" s="968">
        <v>145949</v>
      </c>
      <c r="E93" s="968">
        <v>2022</v>
      </c>
      <c r="F93" s="970">
        <v>0.42293681420703</v>
      </c>
      <c r="G93" s="968">
        <v>147064</v>
      </c>
      <c r="H93" s="721">
        <v>1.4872465715244301E-4</v>
      </c>
      <c r="I93" s="968">
        <v>107</v>
      </c>
      <c r="J93" s="721">
        <v>9.5512881518636697E-2</v>
      </c>
      <c r="K93" s="1019">
        <v>1.3847640330986299</v>
      </c>
      <c r="L93" s="968">
        <v>2286</v>
      </c>
      <c r="M93" s="342">
        <v>1.5537612013615079E-2</v>
      </c>
      <c r="N93" s="968">
        <v>4</v>
      </c>
      <c r="O93" s="967"/>
      <c r="P93" s="983"/>
    </row>
    <row r="94" spans="1:16" s="414" customFormat="1" ht="12.75" customHeight="1">
      <c r="A94" s="2"/>
      <c r="B94" s="2045"/>
      <c r="C94" s="971" t="s">
        <v>879</v>
      </c>
      <c r="D94" s="968">
        <v>902</v>
      </c>
      <c r="E94" s="968">
        <v>7</v>
      </c>
      <c r="F94" s="970">
        <v>0.30195999068664398</v>
      </c>
      <c r="G94" s="968">
        <v>904</v>
      </c>
      <c r="H94" s="721">
        <v>2.0270000000000002E-3</v>
      </c>
      <c r="I94" s="968">
        <v>4</v>
      </c>
      <c r="J94" s="721">
        <v>0.219905332673348</v>
      </c>
      <c r="K94" s="1019">
        <v>3.4466718572756299</v>
      </c>
      <c r="L94" s="968">
        <v>264</v>
      </c>
      <c r="M94" s="342">
        <v>0.29232529900155274</v>
      </c>
      <c r="N94" s="968">
        <v>0</v>
      </c>
      <c r="O94" s="967"/>
      <c r="P94" s="983"/>
    </row>
    <row r="95" spans="1:16" s="414" customFormat="1" ht="12.75" customHeight="1">
      <c r="A95" s="2"/>
      <c r="B95" s="2045"/>
      <c r="C95" s="971" t="s">
        <v>878</v>
      </c>
      <c r="D95" s="968">
        <v>1420</v>
      </c>
      <c r="E95" s="968">
        <v>123</v>
      </c>
      <c r="F95" s="970">
        <v>0.46425506920596898</v>
      </c>
      <c r="G95" s="968">
        <v>1478</v>
      </c>
      <c r="H95" s="721">
        <v>3.3295741430439301E-3</v>
      </c>
      <c r="I95" s="968">
        <v>11</v>
      </c>
      <c r="J95" s="721">
        <v>0.24511231611707501</v>
      </c>
      <c r="K95" s="1019">
        <v>2.2537056279226402</v>
      </c>
      <c r="L95" s="968">
        <v>462</v>
      </c>
      <c r="M95" s="342">
        <v>0.31285759779249783</v>
      </c>
      <c r="N95" s="968">
        <v>1</v>
      </c>
      <c r="O95" s="967"/>
      <c r="P95" s="983"/>
    </row>
    <row r="96" spans="1:16" s="414" customFormat="1" ht="12.75" customHeight="1">
      <c r="A96" s="2"/>
      <c r="B96" s="2045"/>
      <c r="C96" s="971" t="s">
        <v>877</v>
      </c>
      <c r="D96" s="968">
        <v>1268</v>
      </c>
      <c r="E96" s="968">
        <v>4</v>
      </c>
      <c r="F96" s="970">
        <v>0.45819346619013002</v>
      </c>
      <c r="G96" s="968">
        <v>1270</v>
      </c>
      <c r="H96" s="721">
        <v>6.3827620231001799E-3</v>
      </c>
      <c r="I96" s="968">
        <v>8</v>
      </c>
      <c r="J96" s="721">
        <v>0.22836409784317399</v>
      </c>
      <c r="K96" s="1019">
        <v>1.3262125449407201</v>
      </c>
      <c r="L96" s="968">
        <v>439</v>
      </c>
      <c r="M96" s="342">
        <v>0.34575190329141126</v>
      </c>
      <c r="N96" s="968">
        <v>2</v>
      </c>
      <c r="O96" s="967"/>
      <c r="P96" s="983"/>
    </row>
    <row r="97" spans="1:16" s="414" customFormat="1" ht="12.75" customHeight="1">
      <c r="A97" s="2"/>
      <c r="B97" s="2045"/>
      <c r="C97" s="971" t="s">
        <v>876</v>
      </c>
      <c r="D97" s="968">
        <v>1768</v>
      </c>
      <c r="E97" s="968">
        <v>0</v>
      </c>
      <c r="F97" s="970">
        <v>0.44</v>
      </c>
      <c r="G97" s="968">
        <v>1768</v>
      </c>
      <c r="H97" s="721">
        <v>1.3282E-2</v>
      </c>
      <c r="I97" s="968">
        <v>5</v>
      </c>
      <c r="J97" s="721">
        <v>0.17668124263836499</v>
      </c>
      <c r="K97" s="1019">
        <v>1.2549077713393699</v>
      </c>
      <c r="L97" s="968">
        <v>655</v>
      </c>
      <c r="M97" s="342">
        <v>0.37064156575291912</v>
      </c>
      <c r="N97" s="968">
        <v>4</v>
      </c>
      <c r="O97" s="967"/>
      <c r="P97" s="983"/>
    </row>
    <row r="98" spans="1:16" s="414" customFormat="1" ht="12.75" customHeight="1">
      <c r="A98" s="2"/>
      <c r="B98" s="2045"/>
      <c r="C98" s="971" t="s">
        <v>875</v>
      </c>
      <c r="D98" s="968">
        <v>162</v>
      </c>
      <c r="E98" s="968">
        <v>0</v>
      </c>
      <c r="F98" s="970">
        <v>0</v>
      </c>
      <c r="G98" s="968">
        <v>162</v>
      </c>
      <c r="H98" s="721">
        <v>2.5597000000000002E-2</v>
      </c>
      <c r="I98" s="968">
        <v>3</v>
      </c>
      <c r="J98" s="721">
        <v>7.6135105728794603E-2</v>
      </c>
      <c r="K98" s="1019">
        <v>1.20632238417663</v>
      </c>
      <c r="L98" s="968">
        <v>36</v>
      </c>
      <c r="M98" s="342">
        <v>0.21930312254931181</v>
      </c>
      <c r="N98" s="968">
        <v>0</v>
      </c>
      <c r="O98" s="967"/>
      <c r="P98" s="983"/>
    </row>
    <row r="99" spans="1:16" s="414" customFormat="1" ht="12.75" customHeight="1">
      <c r="A99" s="2"/>
      <c r="B99" s="2045"/>
      <c r="C99" s="971" t="s">
        <v>874</v>
      </c>
      <c r="D99" s="968">
        <v>499</v>
      </c>
      <c r="E99" s="968">
        <v>0</v>
      </c>
      <c r="F99" s="970">
        <v>0</v>
      </c>
      <c r="G99" s="968">
        <v>499</v>
      </c>
      <c r="H99" s="721">
        <v>0.17858499999999999</v>
      </c>
      <c r="I99" s="968">
        <v>1</v>
      </c>
      <c r="J99" s="721">
        <v>3.11113794581485E-2</v>
      </c>
      <c r="K99" s="1019">
        <v>1</v>
      </c>
      <c r="L99" s="968">
        <v>79</v>
      </c>
      <c r="M99" s="342">
        <v>0.15864374853895447</v>
      </c>
      <c r="N99" s="968">
        <v>3</v>
      </c>
      <c r="O99" s="967"/>
      <c r="P99" s="2"/>
    </row>
    <row r="100" spans="1:16" s="414" customFormat="1" ht="12.75" customHeight="1">
      <c r="A100" s="2"/>
      <c r="B100" s="2045"/>
      <c r="C100" s="966" t="s">
        <v>873</v>
      </c>
      <c r="D100" s="961">
        <v>211</v>
      </c>
      <c r="E100" s="961">
        <v>0</v>
      </c>
      <c r="F100" s="965">
        <v>0</v>
      </c>
      <c r="G100" s="961">
        <v>211</v>
      </c>
      <c r="H100" s="964">
        <v>1</v>
      </c>
      <c r="I100" s="961">
        <v>1</v>
      </c>
      <c r="J100" s="964">
        <v>0.25</v>
      </c>
      <c r="K100" s="1018">
        <v>3.9397806837035501</v>
      </c>
      <c r="L100" s="961">
        <v>0</v>
      </c>
      <c r="M100" s="962">
        <v>0</v>
      </c>
      <c r="N100" s="961">
        <v>53</v>
      </c>
      <c r="O100" s="960"/>
      <c r="P100" s="2"/>
    </row>
    <row r="101" spans="1:16" s="414" customFormat="1" ht="12.75" customHeight="1">
      <c r="A101" s="2"/>
      <c r="B101" s="2045"/>
      <c r="C101" s="982" t="s">
        <v>872</v>
      </c>
      <c r="D101" s="978">
        <v>152179</v>
      </c>
      <c r="E101" s="978">
        <v>2156</v>
      </c>
      <c r="F101" s="981">
        <v>0.42497274573247662</v>
      </c>
      <c r="G101" s="978">
        <v>153356</v>
      </c>
      <c r="H101" s="980">
        <v>2.3753158681295138E-3</v>
      </c>
      <c r="I101" s="978">
        <v>140</v>
      </c>
      <c r="J101" s="980">
        <v>9.970637475392756E-2</v>
      </c>
      <c r="K101" s="1020">
        <v>1.4053860904593931</v>
      </c>
      <c r="L101" s="978">
        <v>4221</v>
      </c>
      <c r="M101" s="977">
        <v>2.7523135558039036E-2</v>
      </c>
      <c r="N101" s="976">
        <v>67</v>
      </c>
      <c r="O101" s="975">
        <v>0</v>
      </c>
      <c r="P101" s="2"/>
    </row>
    <row r="102" spans="1:16" s="414" customFormat="1" ht="12.75" customHeight="1">
      <c r="A102" s="2"/>
      <c r="B102" s="2045" t="s">
        <v>200</v>
      </c>
      <c r="C102" s="619"/>
      <c r="D102" s="619"/>
      <c r="E102" s="619"/>
      <c r="F102" s="973"/>
      <c r="G102" s="619"/>
      <c r="H102" s="974"/>
      <c r="I102" s="619"/>
      <c r="J102" s="974"/>
      <c r="K102" s="974"/>
      <c r="L102" s="619"/>
      <c r="M102" s="973"/>
      <c r="N102" s="972"/>
      <c r="O102" s="967"/>
      <c r="P102" s="2"/>
    </row>
    <row r="103" spans="1:16" s="414" customFormat="1" ht="12.75" customHeight="1">
      <c r="A103" s="2"/>
      <c r="B103" s="2045"/>
      <c r="C103" s="971" t="s">
        <v>880</v>
      </c>
      <c r="D103" s="968">
        <v>11577</v>
      </c>
      <c r="E103" s="968">
        <v>9949</v>
      </c>
      <c r="F103" s="1780">
        <v>0.63200027221622901</v>
      </c>
      <c r="G103" s="968">
        <v>18199</v>
      </c>
      <c r="H103" s="721">
        <v>5.7454700671679803E-4</v>
      </c>
      <c r="I103" s="968">
        <v>303</v>
      </c>
      <c r="J103" s="721">
        <v>0.30946650086663802</v>
      </c>
      <c r="K103" s="1019">
        <v>1.3744786235503501</v>
      </c>
      <c r="L103" s="968">
        <v>2448</v>
      </c>
      <c r="M103" s="342">
        <v>0.13451016352669848</v>
      </c>
      <c r="N103" s="968">
        <v>3</v>
      </c>
      <c r="O103" s="967"/>
      <c r="P103" s="2"/>
    </row>
    <row r="104" spans="1:16" s="414" customFormat="1" ht="12.75" customHeight="1">
      <c r="A104" s="2"/>
      <c r="B104" s="2045"/>
      <c r="C104" s="971" t="s">
        <v>879</v>
      </c>
      <c r="D104" s="968">
        <v>1461</v>
      </c>
      <c r="E104" s="968">
        <v>489</v>
      </c>
      <c r="F104" s="1780">
        <v>0.49560127167669699</v>
      </c>
      <c r="G104" s="968">
        <v>1703</v>
      </c>
      <c r="H104" s="721">
        <v>1.9483636451184899E-3</v>
      </c>
      <c r="I104" s="968">
        <v>33</v>
      </c>
      <c r="J104" s="721">
        <v>0.372573361665063</v>
      </c>
      <c r="K104" s="1019">
        <v>0.95100222908967602</v>
      </c>
      <c r="L104" s="968">
        <v>560</v>
      </c>
      <c r="M104" s="342">
        <v>0.32895782495865666</v>
      </c>
      <c r="N104" s="968">
        <v>1</v>
      </c>
      <c r="O104" s="967"/>
      <c r="P104" s="2"/>
    </row>
    <row r="105" spans="1:16" s="414" customFormat="1" ht="12.75" customHeight="1">
      <c r="A105" s="2"/>
      <c r="B105" s="2045"/>
      <c r="C105" s="971" t="s">
        <v>878</v>
      </c>
      <c r="D105" s="968">
        <v>1320</v>
      </c>
      <c r="E105" s="968">
        <v>797</v>
      </c>
      <c r="F105" s="1780">
        <v>0.58822018953983202</v>
      </c>
      <c r="G105" s="968">
        <v>1467</v>
      </c>
      <c r="H105" s="721">
        <v>3.7954844954698401E-3</v>
      </c>
      <c r="I105" s="968">
        <v>63</v>
      </c>
      <c r="J105" s="721">
        <v>0.38719012880486903</v>
      </c>
      <c r="K105" s="1019">
        <v>0.98385838156759597</v>
      </c>
      <c r="L105" s="968">
        <v>642</v>
      </c>
      <c r="M105" s="342">
        <v>0.43781157177325469</v>
      </c>
      <c r="N105" s="968">
        <v>2</v>
      </c>
      <c r="O105" s="967"/>
      <c r="P105" s="2"/>
    </row>
    <row r="106" spans="1:16" s="414" customFormat="1" ht="12.75" customHeight="1">
      <c r="A106" s="2"/>
      <c r="B106" s="2045"/>
      <c r="C106" s="971" t="s">
        <v>877</v>
      </c>
      <c r="D106" s="968">
        <v>1334</v>
      </c>
      <c r="E106" s="968">
        <v>177</v>
      </c>
      <c r="F106" s="1780">
        <v>0.39887013856635001</v>
      </c>
      <c r="G106" s="968">
        <v>1405</v>
      </c>
      <c r="H106" s="721">
        <v>5.2337918928164204E-3</v>
      </c>
      <c r="I106" s="968">
        <v>19</v>
      </c>
      <c r="J106" s="721">
        <v>0.38841352083474001</v>
      </c>
      <c r="K106" s="1019">
        <v>0.67657952768479801</v>
      </c>
      <c r="L106" s="968">
        <v>802</v>
      </c>
      <c r="M106" s="342">
        <v>0.57123411671615254</v>
      </c>
      <c r="N106" s="968">
        <v>3</v>
      </c>
      <c r="O106" s="967"/>
      <c r="P106" s="2"/>
    </row>
    <row r="107" spans="1:16" s="414" customFormat="1" ht="12.75" customHeight="1">
      <c r="A107" s="2"/>
      <c r="B107" s="2045"/>
      <c r="C107" s="971" t="s">
        <v>876</v>
      </c>
      <c r="D107" s="968">
        <v>207</v>
      </c>
      <c r="E107" s="968">
        <v>11</v>
      </c>
      <c r="F107" s="1780">
        <v>0.578153598570885</v>
      </c>
      <c r="G107" s="968">
        <v>213</v>
      </c>
      <c r="H107" s="721">
        <v>1.3282E-2</v>
      </c>
      <c r="I107" s="968">
        <v>14</v>
      </c>
      <c r="J107" s="721">
        <v>0.31501745126535502</v>
      </c>
      <c r="K107" s="1019">
        <v>0.746523994015588</v>
      </c>
      <c r="L107" s="968">
        <v>130</v>
      </c>
      <c r="M107" s="342">
        <v>0.60782416703026654</v>
      </c>
      <c r="N107" s="968">
        <v>1</v>
      </c>
      <c r="O107" s="967"/>
      <c r="P107" s="2"/>
    </row>
    <row r="108" spans="1:16" s="414" customFormat="1" ht="12.75" customHeight="1">
      <c r="A108" s="2"/>
      <c r="B108" s="2045"/>
      <c r="C108" s="971" t="s">
        <v>875</v>
      </c>
      <c r="D108" s="968">
        <v>0</v>
      </c>
      <c r="E108" s="968">
        <v>0</v>
      </c>
      <c r="F108" s="1780">
        <v>0</v>
      </c>
      <c r="G108" s="968">
        <v>0</v>
      </c>
      <c r="H108" s="721">
        <v>0</v>
      </c>
      <c r="I108" s="968">
        <v>0</v>
      </c>
      <c r="J108" s="721">
        <v>0</v>
      </c>
      <c r="K108" s="1019">
        <v>0</v>
      </c>
      <c r="L108" s="968">
        <v>0</v>
      </c>
      <c r="M108" s="342">
        <v>0</v>
      </c>
      <c r="N108" s="968">
        <v>0</v>
      </c>
      <c r="O108" s="967"/>
      <c r="P108" s="2"/>
    </row>
    <row r="109" spans="1:16" s="414" customFormat="1" ht="12.75" customHeight="1">
      <c r="A109" s="2"/>
      <c r="B109" s="2045"/>
      <c r="C109" s="971" t="s">
        <v>874</v>
      </c>
      <c r="D109" s="968">
        <v>0</v>
      </c>
      <c r="E109" s="968">
        <v>0</v>
      </c>
      <c r="F109" s="1780">
        <v>1</v>
      </c>
      <c r="G109" s="968">
        <v>0</v>
      </c>
      <c r="H109" s="721">
        <v>0.34443400000000002</v>
      </c>
      <c r="I109" s="968">
        <v>2</v>
      </c>
      <c r="J109" s="721">
        <v>0.03</v>
      </c>
      <c r="K109" s="1019">
        <v>1</v>
      </c>
      <c r="L109" s="968">
        <v>0</v>
      </c>
      <c r="M109" s="342">
        <v>0.16617600654499687</v>
      </c>
      <c r="N109" s="968">
        <v>0</v>
      </c>
      <c r="O109" s="967"/>
      <c r="P109" s="2"/>
    </row>
    <row r="110" spans="1:16" s="414" customFormat="1" ht="12.75" customHeight="1">
      <c r="A110" s="2"/>
      <c r="B110" s="2045"/>
      <c r="C110" s="966" t="s">
        <v>873</v>
      </c>
      <c r="D110" s="961">
        <v>113</v>
      </c>
      <c r="E110" s="961">
        <v>3</v>
      </c>
      <c r="F110" s="1781">
        <v>0.54949529849187395</v>
      </c>
      <c r="G110" s="961">
        <v>114</v>
      </c>
      <c r="H110" s="964">
        <v>1</v>
      </c>
      <c r="I110" s="961">
        <v>3</v>
      </c>
      <c r="J110" s="964">
        <v>0.399711890333941</v>
      </c>
      <c r="K110" s="1018">
        <v>2.6641553504517401</v>
      </c>
      <c r="L110" s="961">
        <v>1</v>
      </c>
      <c r="M110" s="962">
        <v>5.1387009653665145E-3</v>
      </c>
      <c r="N110" s="961">
        <v>46</v>
      </c>
      <c r="O110" s="960"/>
      <c r="P110" s="2"/>
    </row>
    <row r="111" spans="1:16" s="414" customFormat="1" ht="12.75" customHeight="1">
      <c r="A111" s="2"/>
      <c r="B111" s="2045"/>
      <c r="C111" s="982" t="s">
        <v>872</v>
      </c>
      <c r="D111" s="978">
        <v>16012</v>
      </c>
      <c r="E111" s="978">
        <v>11426</v>
      </c>
      <c r="F111" s="981">
        <v>0.61942734886885853</v>
      </c>
      <c r="G111" s="978">
        <v>23101</v>
      </c>
      <c r="H111" s="980">
        <v>6.2186828332629913E-3</v>
      </c>
      <c r="I111" s="978">
        <v>437</v>
      </c>
      <c r="J111" s="980">
        <v>0.32435084248312768</v>
      </c>
      <c r="K111" s="1020">
        <v>1.2765891573898329</v>
      </c>
      <c r="L111" s="978">
        <v>4583</v>
      </c>
      <c r="M111" s="977">
        <v>0.1983913541763882</v>
      </c>
      <c r="N111" s="976">
        <v>56</v>
      </c>
      <c r="O111" s="975">
        <v>2</v>
      </c>
      <c r="P111" s="2"/>
    </row>
    <row r="112" spans="1:16" s="414" customFormat="1" ht="12.75" customHeight="1">
      <c r="A112" s="2"/>
      <c r="B112" s="2045" t="s">
        <v>906</v>
      </c>
      <c r="C112" s="619"/>
      <c r="D112" s="619"/>
      <c r="E112" s="619"/>
      <c r="F112" s="973"/>
      <c r="G112" s="619"/>
      <c r="H112" s="974"/>
      <c r="I112" s="619"/>
      <c r="J112" s="974"/>
      <c r="K112" s="974"/>
      <c r="L112" s="619"/>
      <c r="M112" s="973"/>
      <c r="N112" s="972"/>
      <c r="O112" s="967"/>
      <c r="P112" s="2"/>
    </row>
    <row r="113" spans="1:16" s="414" customFormat="1" ht="12.75" customHeight="1">
      <c r="A113" s="2"/>
      <c r="B113" s="2045"/>
      <c r="C113" s="971" t="s">
        <v>880</v>
      </c>
      <c r="D113" s="968">
        <v>57303</v>
      </c>
      <c r="E113" s="968">
        <v>118386</v>
      </c>
      <c r="F113" s="970">
        <v>0.551328781471211</v>
      </c>
      <c r="G113" s="968">
        <v>131783</v>
      </c>
      <c r="H113" s="721">
        <v>7.9553729792154998E-4</v>
      </c>
      <c r="I113" s="968">
        <v>1881</v>
      </c>
      <c r="J113" s="721">
        <v>0.39661031416695602</v>
      </c>
      <c r="K113" s="1019">
        <v>2.18982945396673</v>
      </c>
      <c r="L113" s="968">
        <v>31151</v>
      </c>
      <c r="M113" s="342">
        <v>0.23638141906708388</v>
      </c>
      <c r="N113" s="968">
        <v>41</v>
      </c>
      <c r="O113" s="967"/>
      <c r="P113" s="2"/>
    </row>
    <row r="114" spans="1:16" s="414" customFormat="1" ht="12.75" customHeight="1">
      <c r="A114" s="2"/>
      <c r="B114" s="2045"/>
      <c r="C114" s="971" t="s">
        <v>879</v>
      </c>
      <c r="D114" s="968">
        <v>18445</v>
      </c>
      <c r="E114" s="968">
        <v>35473</v>
      </c>
      <c r="F114" s="970">
        <v>0.50229824315586002</v>
      </c>
      <c r="G114" s="968">
        <v>34140</v>
      </c>
      <c r="H114" s="721">
        <v>1.6749908862118601E-3</v>
      </c>
      <c r="I114" s="968">
        <v>1504</v>
      </c>
      <c r="J114" s="721">
        <v>0.44408562423348302</v>
      </c>
      <c r="K114" s="1019">
        <v>2.3491241730132901</v>
      </c>
      <c r="L114" s="968">
        <v>13935</v>
      </c>
      <c r="M114" s="342">
        <v>0.40817507789429858</v>
      </c>
      <c r="N114" s="968">
        <v>26</v>
      </c>
      <c r="O114" s="967"/>
      <c r="P114" s="2"/>
    </row>
    <row r="115" spans="1:16" s="414" customFormat="1" ht="12.75" customHeight="1">
      <c r="A115" s="2"/>
      <c r="B115" s="2045"/>
      <c r="C115" s="971" t="s">
        <v>878</v>
      </c>
      <c r="D115" s="968">
        <v>53683</v>
      </c>
      <c r="E115" s="968">
        <v>54567</v>
      </c>
      <c r="F115" s="970">
        <v>0.45403806407696901</v>
      </c>
      <c r="G115" s="968">
        <v>74943</v>
      </c>
      <c r="H115" s="721">
        <v>3.6931386738965699E-3</v>
      </c>
      <c r="I115" s="968">
        <v>5080</v>
      </c>
      <c r="J115" s="721">
        <v>0.47240943406299601</v>
      </c>
      <c r="K115" s="1019">
        <v>2.09761830461479</v>
      </c>
      <c r="L115" s="968">
        <v>46289</v>
      </c>
      <c r="M115" s="342">
        <v>0.61764168439055311</v>
      </c>
      <c r="N115" s="968">
        <v>133</v>
      </c>
      <c r="O115" s="967"/>
      <c r="P115" s="2"/>
    </row>
    <row r="116" spans="1:16" s="414" customFormat="1" ht="12.75" customHeight="1">
      <c r="A116" s="2"/>
      <c r="B116" s="2045"/>
      <c r="C116" s="971" t="s">
        <v>877</v>
      </c>
      <c r="D116" s="968">
        <v>21412</v>
      </c>
      <c r="E116" s="968">
        <v>17755</v>
      </c>
      <c r="F116" s="970">
        <v>0.41187504456764501</v>
      </c>
      <c r="G116" s="968">
        <v>26952</v>
      </c>
      <c r="H116" s="721">
        <v>6.4560337019985798E-3</v>
      </c>
      <c r="I116" s="968">
        <v>2771</v>
      </c>
      <c r="J116" s="721">
        <v>0.43785941220020602</v>
      </c>
      <c r="K116" s="1019">
        <v>1.8982173877175299</v>
      </c>
      <c r="L116" s="968">
        <v>18705</v>
      </c>
      <c r="M116" s="342">
        <v>0.69401087986987264</v>
      </c>
      <c r="N116" s="968">
        <v>75</v>
      </c>
      <c r="O116" s="967"/>
      <c r="P116" s="2"/>
    </row>
    <row r="117" spans="1:16" s="414" customFormat="1" ht="12.75" customHeight="1">
      <c r="A117" s="2"/>
      <c r="B117" s="2045"/>
      <c r="C117" s="971" t="s">
        <v>876</v>
      </c>
      <c r="D117" s="968">
        <v>3980</v>
      </c>
      <c r="E117" s="968">
        <v>4227</v>
      </c>
      <c r="F117" s="970">
        <v>0.45997183193982799</v>
      </c>
      <c r="G117" s="968">
        <v>5277</v>
      </c>
      <c r="H117" s="721">
        <v>1.3282E-2</v>
      </c>
      <c r="I117" s="968">
        <v>667</v>
      </c>
      <c r="J117" s="721">
        <v>0.39817271315409503</v>
      </c>
      <c r="K117" s="1019">
        <v>1.99173841456985</v>
      </c>
      <c r="L117" s="968">
        <v>4451</v>
      </c>
      <c r="M117" s="342">
        <v>0.84357607952003211</v>
      </c>
      <c r="N117" s="968">
        <v>28</v>
      </c>
      <c r="O117" s="967"/>
      <c r="P117" s="2"/>
    </row>
    <row r="118" spans="1:16" s="414" customFormat="1" ht="12.75" customHeight="1">
      <c r="A118" s="2"/>
      <c r="B118" s="2045"/>
      <c r="C118" s="971" t="s">
        <v>875</v>
      </c>
      <c r="D118" s="968">
        <v>2784</v>
      </c>
      <c r="E118" s="968">
        <v>3024</v>
      </c>
      <c r="F118" s="970">
        <v>0.456527293811543</v>
      </c>
      <c r="G118" s="968">
        <v>3361</v>
      </c>
      <c r="H118" s="721">
        <v>4.0368776409403402E-2</v>
      </c>
      <c r="I118" s="968">
        <v>448</v>
      </c>
      <c r="J118" s="721">
        <v>0.394760286777739</v>
      </c>
      <c r="K118" s="1019">
        <v>1.83848372544966</v>
      </c>
      <c r="L118" s="968">
        <v>3739</v>
      </c>
      <c r="M118" s="342">
        <v>1.1123942936484987</v>
      </c>
      <c r="N118" s="968">
        <v>54</v>
      </c>
      <c r="O118" s="967"/>
      <c r="P118" s="2"/>
    </row>
    <row r="119" spans="1:16" s="414" customFormat="1" ht="12.75" customHeight="1">
      <c r="A119" s="2"/>
      <c r="B119" s="2045"/>
      <c r="C119" s="971" t="s">
        <v>874</v>
      </c>
      <c r="D119" s="968">
        <v>676</v>
      </c>
      <c r="E119" s="968">
        <v>2182</v>
      </c>
      <c r="F119" s="970">
        <v>0.44872535930233498</v>
      </c>
      <c r="G119" s="968">
        <v>1093</v>
      </c>
      <c r="H119" s="721">
        <v>0.23806605295757199</v>
      </c>
      <c r="I119" s="968">
        <v>60</v>
      </c>
      <c r="J119" s="721">
        <v>0.48999409465432597</v>
      </c>
      <c r="K119" s="1019">
        <v>2.0858663785145199</v>
      </c>
      <c r="L119" s="968">
        <v>2884</v>
      </c>
      <c r="M119" s="342">
        <v>2.6380348726878777</v>
      </c>
      <c r="N119" s="968">
        <v>130</v>
      </c>
      <c r="O119" s="967"/>
      <c r="P119" s="2"/>
    </row>
    <row r="120" spans="1:16" s="414" customFormat="1" ht="12.75" customHeight="1">
      <c r="A120" s="2"/>
      <c r="B120" s="2045"/>
      <c r="C120" s="966" t="s">
        <v>873</v>
      </c>
      <c r="D120" s="961">
        <v>637</v>
      </c>
      <c r="E120" s="961">
        <v>204</v>
      </c>
      <c r="F120" s="965">
        <v>0.78250968742160698</v>
      </c>
      <c r="G120" s="961">
        <v>739</v>
      </c>
      <c r="H120" s="964">
        <v>1</v>
      </c>
      <c r="I120" s="961">
        <v>69</v>
      </c>
      <c r="J120" s="964">
        <v>0.43710932340893199</v>
      </c>
      <c r="K120" s="1018">
        <v>1.1947704855527199</v>
      </c>
      <c r="L120" s="961">
        <v>1456</v>
      </c>
      <c r="M120" s="962">
        <v>1.9703981557632686</v>
      </c>
      <c r="N120" s="961">
        <v>324</v>
      </c>
      <c r="O120" s="960"/>
      <c r="P120" s="2"/>
    </row>
    <row r="121" spans="1:16" s="414" customFormat="1" ht="12.75" customHeight="1">
      <c r="A121" s="2"/>
      <c r="B121" s="2045"/>
      <c r="C121" s="982" t="s">
        <v>872</v>
      </c>
      <c r="D121" s="978">
        <v>158920</v>
      </c>
      <c r="E121" s="978">
        <v>235818</v>
      </c>
      <c r="F121" s="981">
        <v>0.50733857496886592</v>
      </c>
      <c r="G121" s="978">
        <v>278288</v>
      </c>
      <c r="H121" s="980">
        <v>6.5322947758356112E-3</v>
      </c>
      <c r="I121" s="978">
        <v>12480</v>
      </c>
      <c r="J121" s="980">
        <v>0.42732395686594626</v>
      </c>
      <c r="K121" s="1020">
        <v>2.1452462754599773</v>
      </c>
      <c r="L121" s="978">
        <v>122610</v>
      </c>
      <c r="M121" s="977">
        <v>0.44058573110155724</v>
      </c>
      <c r="N121" s="976">
        <v>811</v>
      </c>
      <c r="O121" s="975">
        <v>628</v>
      </c>
      <c r="P121" s="2"/>
    </row>
    <row r="122" spans="1:16" s="414" customFormat="1" ht="12.75" customHeight="1">
      <c r="A122" s="2"/>
      <c r="B122" s="2045" t="s">
        <v>905</v>
      </c>
      <c r="C122" s="619"/>
      <c r="D122" s="619"/>
      <c r="E122" s="619"/>
      <c r="F122" s="973"/>
      <c r="G122" s="619"/>
      <c r="H122" s="974"/>
      <c r="I122" s="619"/>
      <c r="J122" s="974"/>
      <c r="K122" s="974"/>
      <c r="L122" s="619"/>
      <c r="M122" s="973"/>
      <c r="N122" s="972"/>
      <c r="O122" s="967"/>
      <c r="P122" s="2"/>
    </row>
    <row r="123" spans="1:16" s="414" customFormat="1" ht="12.75" customHeight="1">
      <c r="A123" s="2"/>
      <c r="B123" s="2045"/>
      <c r="C123" s="971" t="s">
        <v>880</v>
      </c>
      <c r="D123" s="968">
        <v>4639</v>
      </c>
      <c r="E123" s="968">
        <v>7007</v>
      </c>
      <c r="F123" s="970">
        <v>0.57156765219397898</v>
      </c>
      <c r="G123" s="968">
        <v>9971</v>
      </c>
      <c r="H123" s="721">
        <v>8.8350583286495997E-4</v>
      </c>
      <c r="I123" s="968">
        <v>157</v>
      </c>
      <c r="J123" s="721">
        <v>0.41548313714572799</v>
      </c>
      <c r="K123" s="1019">
        <v>2.02774588493283</v>
      </c>
      <c r="L123" s="968">
        <v>2341</v>
      </c>
      <c r="M123" s="342">
        <v>0.23475207689254624</v>
      </c>
      <c r="N123" s="968">
        <v>4</v>
      </c>
      <c r="O123" s="967"/>
      <c r="P123" s="2"/>
    </row>
    <row r="124" spans="1:16" s="414" customFormat="1" ht="12.75" customHeight="1">
      <c r="A124" s="2"/>
      <c r="B124" s="2045"/>
      <c r="C124" s="971" t="s">
        <v>879</v>
      </c>
      <c r="D124" s="968">
        <v>5482</v>
      </c>
      <c r="E124" s="968">
        <v>5150</v>
      </c>
      <c r="F124" s="970">
        <v>0.56754607187000305</v>
      </c>
      <c r="G124" s="968">
        <v>8118</v>
      </c>
      <c r="H124" s="721">
        <v>1.632E-3</v>
      </c>
      <c r="I124" s="968">
        <v>244</v>
      </c>
      <c r="J124" s="721">
        <v>0.385015761699604</v>
      </c>
      <c r="K124" s="1019">
        <v>1.7355951176067199</v>
      </c>
      <c r="L124" s="968">
        <v>2414</v>
      </c>
      <c r="M124" s="342">
        <v>0.29742760075499575</v>
      </c>
      <c r="N124" s="968">
        <v>5</v>
      </c>
      <c r="O124" s="967"/>
      <c r="P124" s="2"/>
    </row>
    <row r="125" spans="1:16" s="414" customFormat="1" ht="12.75" customHeight="1">
      <c r="A125" s="2"/>
      <c r="B125" s="2045"/>
      <c r="C125" s="971" t="s">
        <v>878</v>
      </c>
      <c r="D125" s="968">
        <v>15975</v>
      </c>
      <c r="E125" s="968">
        <v>11302</v>
      </c>
      <c r="F125" s="970">
        <v>0.53848701142184296</v>
      </c>
      <c r="G125" s="968">
        <v>21136</v>
      </c>
      <c r="H125" s="721">
        <v>3.1330885079959301E-3</v>
      </c>
      <c r="I125" s="968">
        <v>914</v>
      </c>
      <c r="J125" s="721">
        <v>0.380979895222537</v>
      </c>
      <c r="K125" s="1019">
        <v>1.7503478209705801</v>
      </c>
      <c r="L125" s="968">
        <v>9057</v>
      </c>
      <c r="M125" s="342">
        <v>0.42851459848315421</v>
      </c>
      <c r="N125" s="968">
        <v>25</v>
      </c>
      <c r="O125" s="967"/>
      <c r="P125" s="2"/>
    </row>
    <row r="126" spans="1:16" s="414" customFormat="1" ht="12.75" customHeight="1">
      <c r="A126" s="2"/>
      <c r="B126" s="2045"/>
      <c r="C126" s="971" t="s">
        <v>877</v>
      </c>
      <c r="D126" s="968">
        <v>1588</v>
      </c>
      <c r="E126" s="968">
        <v>510</v>
      </c>
      <c r="F126" s="970">
        <v>0.25186786270446698</v>
      </c>
      <c r="G126" s="968">
        <v>1660</v>
      </c>
      <c r="H126" s="721">
        <v>6.5423757163704903E-3</v>
      </c>
      <c r="I126" s="968">
        <v>126</v>
      </c>
      <c r="J126" s="721">
        <v>0.45126582306982799</v>
      </c>
      <c r="K126" s="1019">
        <v>1.71469663318274</v>
      </c>
      <c r="L126" s="968">
        <v>1203</v>
      </c>
      <c r="M126" s="342">
        <v>0.72443681013634098</v>
      </c>
      <c r="N126" s="968">
        <v>5</v>
      </c>
      <c r="O126" s="967"/>
      <c r="P126" s="2"/>
    </row>
    <row r="127" spans="1:16" s="414" customFormat="1" ht="12.75" customHeight="1">
      <c r="A127" s="2"/>
      <c r="B127" s="2045"/>
      <c r="C127" s="971" t="s">
        <v>876</v>
      </c>
      <c r="D127" s="968">
        <v>115</v>
      </c>
      <c r="E127" s="968">
        <v>44</v>
      </c>
      <c r="F127" s="970">
        <v>0.40268000337742599</v>
      </c>
      <c r="G127" s="968">
        <v>128</v>
      </c>
      <c r="H127" s="721">
        <v>1.3282E-2</v>
      </c>
      <c r="I127" s="968">
        <v>11</v>
      </c>
      <c r="J127" s="721">
        <v>0.32614384600389001</v>
      </c>
      <c r="K127" s="1019">
        <v>1.6587031550323901</v>
      </c>
      <c r="L127" s="968">
        <v>93</v>
      </c>
      <c r="M127" s="342">
        <v>0.72039634967275401</v>
      </c>
      <c r="N127" s="968">
        <v>1</v>
      </c>
      <c r="O127" s="967"/>
      <c r="P127" s="2"/>
    </row>
    <row r="128" spans="1:16" s="414" customFormat="1" ht="12.75" customHeight="1">
      <c r="A128" s="2"/>
      <c r="B128" s="2045"/>
      <c r="C128" s="971" t="s">
        <v>875</v>
      </c>
      <c r="D128" s="968">
        <v>88</v>
      </c>
      <c r="E128" s="968">
        <v>0</v>
      </c>
      <c r="F128" s="970">
        <v>0.44228091009814402</v>
      </c>
      <c r="G128" s="968">
        <v>59</v>
      </c>
      <c r="H128" s="721">
        <v>2.5597000000000002E-2</v>
      </c>
      <c r="I128" s="968">
        <v>5</v>
      </c>
      <c r="J128" s="721">
        <v>0.42345862582735799</v>
      </c>
      <c r="K128" s="1019">
        <v>3.03198275250974</v>
      </c>
      <c r="L128" s="968">
        <v>76</v>
      </c>
      <c r="M128" s="342">
        <v>1.2968128441868443</v>
      </c>
      <c r="N128" s="968">
        <v>1</v>
      </c>
      <c r="O128" s="967"/>
      <c r="P128" s="2"/>
    </row>
    <row r="129" spans="1:16" s="414" customFormat="1" ht="12.75" customHeight="1">
      <c r="A129" s="2"/>
      <c r="B129" s="2045"/>
      <c r="C129" s="971" t="s">
        <v>874</v>
      </c>
      <c r="D129" s="968">
        <v>194</v>
      </c>
      <c r="E129" s="968">
        <v>62</v>
      </c>
      <c r="F129" s="970">
        <v>0.44534346948703302</v>
      </c>
      <c r="G129" s="968">
        <v>222</v>
      </c>
      <c r="H129" s="721">
        <v>0.20077831209335301</v>
      </c>
      <c r="I129" s="968">
        <v>10</v>
      </c>
      <c r="J129" s="721">
        <v>0.36840133234047501</v>
      </c>
      <c r="K129" s="1019">
        <v>1.44156955211506</v>
      </c>
      <c r="L129" s="968">
        <v>434</v>
      </c>
      <c r="M129" s="342">
        <v>1.9559825671284667</v>
      </c>
      <c r="N129" s="968">
        <v>16</v>
      </c>
      <c r="O129" s="967"/>
      <c r="P129" s="2"/>
    </row>
    <row r="130" spans="1:16" s="414" customFormat="1" ht="12.75" customHeight="1">
      <c r="A130" s="2"/>
      <c r="B130" s="2045"/>
      <c r="C130" s="966" t="s">
        <v>873</v>
      </c>
      <c r="D130" s="961">
        <v>179</v>
      </c>
      <c r="E130" s="961">
        <v>21</v>
      </c>
      <c r="F130" s="965">
        <v>1</v>
      </c>
      <c r="G130" s="961">
        <v>174</v>
      </c>
      <c r="H130" s="964">
        <v>1</v>
      </c>
      <c r="I130" s="961">
        <v>3</v>
      </c>
      <c r="J130" s="964">
        <v>0.52348440857212497</v>
      </c>
      <c r="K130" s="1018">
        <v>1.5398491368410201</v>
      </c>
      <c r="L130" s="961">
        <v>1141</v>
      </c>
      <c r="M130" s="962">
        <v>6.5458058478744876</v>
      </c>
      <c r="N130" s="961">
        <v>5</v>
      </c>
      <c r="O130" s="960"/>
      <c r="P130" s="2"/>
    </row>
    <row r="131" spans="1:16" s="414" customFormat="1" ht="12.75" customHeight="1">
      <c r="A131" s="2"/>
      <c r="B131" s="2046"/>
      <c r="C131" s="959" t="s">
        <v>872</v>
      </c>
      <c r="D131" s="955">
        <v>28260</v>
      </c>
      <c r="E131" s="955">
        <v>24096</v>
      </c>
      <c r="F131" s="958">
        <v>0.5481618105094358</v>
      </c>
      <c r="G131" s="955">
        <v>41468</v>
      </c>
      <c r="H131" s="957">
        <v>7.7466850483899462E-3</v>
      </c>
      <c r="I131" s="955">
        <v>1470</v>
      </c>
      <c r="J131" s="957">
        <v>0.39330313211329682</v>
      </c>
      <c r="K131" s="1017">
        <v>1.8117301833718733</v>
      </c>
      <c r="L131" s="955">
        <v>16759</v>
      </c>
      <c r="M131" s="954">
        <v>0.40413443521000136</v>
      </c>
      <c r="N131" s="953">
        <v>62</v>
      </c>
      <c r="O131" s="952">
        <v>20</v>
      </c>
      <c r="P131" s="2"/>
    </row>
    <row r="132" spans="1:16" s="414" customFormat="1" ht="12.75" customHeight="1">
      <c r="A132" s="2"/>
      <c r="B132" s="951" t="s">
        <v>206</v>
      </c>
      <c r="C132" s="950"/>
      <c r="D132" s="946">
        <v>355371</v>
      </c>
      <c r="E132" s="946">
        <v>273496</v>
      </c>
      <c r="F132" s="949">
        <v>0.51496859137674911</v>
      </c>
      <c r="G132" s="946">
        <v>496213</v>
      </c>
      <c r="H132" s="948">
        <v>5.3344524200306578E-3</v>
      </c>
      <c r="I132" s="946">
        <v>14527</v>
      </c>
      <c r="J132" s="948">
        <v>0.31843572124487379</v>
      </c>
      <c r="K132" s="1016">
        <v>1.8482784601971722</v>
      </c>
      <c r="L132" s="946">
        <v>148173</v>
      </c>
      <c r="M132" s="945">
        <v>0.29860593355405296</v>
      </c>
      <c r="N132" s="944">
        <v>996</v>
      </c>
      <c r="O132" s="943">
        <v>650</v>
      </c>
      <c r="P132" s="2"/>
    </row>
    <row r="133" spans="1:16" s="414" customFormat="1" ht="6" customHeight="1">
      <c r="A133" s="2"/>
      <c r="B133" s="1014"/>
      <c r="C133" s="2"/>
      <c r="D133" s="2"/>
      <c r="E133" s="2"/>
      <c r="F133" s="1011"/>
      <c r="G133" s="2"/>
      <c r="H133" s="1012"/>
      <c r="I133" s="2"/>
      <c r="J133" s="1013"/>
      <c r="K133" s="1012"/>
      <c r="L133" s="2"/>
      <c r="M133" s="1011"/>
      <c r="N133" s="2"/>
      <c r="O133" s="2"/>
      <c r="P133" s="2"/>
    </row>
    <row r="134" spans="1:16" s="414" customFormat="1" ht="12.75">
      <c r="A134" s="2"/>
      <c r="B134" s="1015" t="s">
        <v>904</v>
      </c>
      <c r="C134" s="2"/>
      <c r="D134" s="2"/>
      <c r="E134" s="2"/>
      <c r="F134" s="1011"/>
      <c r="G134" s="2"/>
      <c r="H134" s="1012"/>
      <c r="I134" s="2"/>
      <c r="J134" s="1013"/>
      <c r="K134" s="1012"/>
      <c r="L134" s="2"/>
      <c r="M134" s="1011"/>
      <c r="N134" s="2"/>
      <c r="O134" s="2"/>
      <c r="P134" s="2"/>
    </row>
    <row r="135" spans="1:16" s="414" customFormat="1" ht="12.75">
      <c r="A135" s="2"/>
      <c r="B135" s="1015" t="s">
        <v>870</v>
      </c>
      <c r="C135" s="2"/>
      <c r="D135" s="2"/>
      <c r="E135" s="2"/>
      <c r="F135" s="1011"/>
      <c r="G135" s="2"/>
      <c r="H135" s="1012"/>
      <c r="I135" s="2"/>
      <c r="J135" s="1013"/>
      <c r="K135" s="1012"/>
      <c r="L135" s="2"/>
      <c r="M135" s="1011"/>
      <c r="N135" s="2"/>
      <c r="O135" s="2"/>
      <c r="P135" s="2"/>
    </row>
    <row r="136" spans="1:16" s="414" customFormat="1" ht="12.75">
      <c r="A136" s="2"/>
      <c r="B136" s="1015" t="s">
        <v>903</v>
      </c>
      <c r="C136" s="2"/>
      <c r="D136" s="2"/>
      <c r="E136" s="2"/>
      <c r="F136" s="1011"/>
      <c r="G136" s="2"/>
      <c r="H136" s="1012"/>
      <c r="I136" s="2"/>
      <c r="J136" s="1013"/>
      <c r="K136" s="1012"/>
      <c r="L136" s="2"/>
      <c r="M136" s="1011"/>
      <c r="N136" s="2"/>
      <c r="O136" s="2"/>
      <c r="P136" s="2"/>
    </row>
    <row r="137" spans="1:16" s="414" customFormat="1" ht="12.75">
      <c r="A137" s="2"/>
      <c r="B137" s="1015" t="s">
        <v>868</v>
      </c>
      <c r="C137" s="2"/>
      <c r="D137" s="2"/>
      <c r="E137" s="2"/>
      <c r="F137" s="1011"/>
      <c r="G137" s="2"/>
      <c r="H137" s="1012"/>
      <c r="I137" s="2"/>
      <c r="J137" s="1013"/>
      <c r="K137" s="1012"/>
      <c r="L137" s="2"/>
      <c r="M137" s="1011"/>
      <c r="N137" s="2"/>
      <c r="O137" s="2"/>
      <c r="P137" s="2"/>
    </row>
    <row r="138" spans="1:16" s="414" customFormat="1" ht="12.75">
      <c r="A138" s="2"/>
      <c r="B138" s="1015" t="s">
        <v>902</v>
      </c>
      <c r="C138" s="2"/>
      <c r="D138" s="2"/>
      <c r="E138" s="2"/>
      <c r="F138" s="1011"/>
      <c r="G138" s="2"/>
      <c r="H138" s="1012"/>
      <c r="I138" s="2"/>
      <c r="J138" s="1013"/>
      <c r="K138" s="1012"/>
      <c r="L138" s="2"/>
      <c r="M138" s="1011"/>
      <c r="N138" s="2"/>
      <c r="O138" s="2"/>
      <c r="P138" s="2"/>
    </row>
    <row r="139" spans="1:16" s="414" customFormat="1" ht="12.75">
      <c r="A139" s="2"/>
      <c r="B139" s="1015" t="s">
        <v>866</v>
      </c>
      <c r="C139" s="2"/>
      <c r="D139" s="2"/>
      <c r="E139" s="2"/>
      <c r="F139" s="1011"/>
      <c r="G139" s="2"/>
      <c r="H139" s="1012"/>
      <c r="I139" s="2"/>
      <c r="J139" s="1013"/>
      <c r="K139" s="1012"/>
      <c r="L139" s="2"/>
      <c r="M139" s="1011"/>
      <c r="N139" s="2"/>
      <c r="O139" s="2"/>
      <c r="P139" s="2"/>
    </row>
    <row r="140" spans="1:16" s="414" customFormat="1" ht="12.75">
      <c r="A140" s="2"/>
      <c r="B140" s="1015" t="s">
        <v>865</v>
      </c>
      <c r="C140" s="2"/>
      <c r="D140" s="2"/>
      <c r="E140" s="2"/>
      <c r="F140" s="1011"/>
      <c r="G140" s="2"/>
      <c r="H140" s="1012"/>
      <c r="I140" s="2"/>
      <c r="J140" s="1013"/>
      <c r="K140" s="1012"/>
      <c r="L140" s="2"/>
      <c r="M140" s="1011"/>
      <c r="N140" s="2"/>
      <c r="O140" s="2"/>
      <c r="P140" s="2"/>
    </row>
    <row r="141" spans="1:16" s="414" customFormat="1" ht="12.75">
      <c r="A141" s="2"/>
      <c r="B141" s="1015" t="s">
        <v>901</v>
      </c>
      <c r="C141" s="2"/>
      <c r="D141" s="2"/>
      <c r="E141" s="2"/>
      <c r="F141" s="1011"/>
      <c r="G141" s="2"/>
      <c r="H141" s="1012"/>
      <c r="I141" s="2"/>
      <c r="J141" s="1013"/>
      <c r="K141" s="1012"/>
      <c r="L141" s="2"/>
      <c r="M141" s="1011"/>
      <c r="N141" s="2"/>
      <c r="O141" s="2"/>
      <c r="P141" s="2"/>
    </row>
    <row r="142" spans="1:16" s="414" customFormat="1" ht="12.75">
      <c r="A142" s="2"/>
      <c r="B142" s="2054" t="s">
        <v>1427</v>
      </c>
      <c r="C142" s="2054"/>
      <c r="D142" s="2054"/>
      <c r="E142" s="2054"/>
      <c r="F142" s="2054"/>
      <c r="G142" s="2054"/>
      <c r="H142" s="2054"/>
      <c r="I142" s="2054"/>
      <c r="J142" s="2054"/>
      <c r="K142" s="2054"/>
      <c r="L142" s="2054"/>
      <c r="M142" s="2054"/>
      <c r="N142" s="2054"/>
      <c r="O142" s="2054"/>
      <c r="P142" s="2"/>
    </row>
    <row r="143" spans="1:16" s="414" customFormat="1" ht="7.35" hidden="1" customHeight="1">
      <c r="A143" s="2"/>
      <c r="B143" s="1998"/>
      <c r="C143" s="1998"/>
      <c r="D143" s="1998"/>
      <c r="E143" s="1998"/>
      <c r="F143" s="1998"/>
      <c r="G143" s="1998"/>
      <c r="H143" s="1998"/>
      <c r="I143" s="1998"/>
      <c r="J143" s="1998"/>
      <c r="K143" s="1998"/>
      <c r="L143" s="1998"/>
      <c r="M143" s="1998"/>
      <c r="N143" s="1998"/>
      <c r="O143" s="1998"/>
      <c r="P143" s="2"/>
    </row>
    <row r="144" spans="1:16" s="414" customFormat="1" ht="12.75" hidden="1">
      <c r="A144" s="2"/>
      <c r="B144" s="1014"/>
      <c r="C144" s="2"/>
      <c r="D144" s="2"/>
      <c r="E144" s="2"/>
      <c r="F144" s="1011"/>
      <c r="G144" s="2"/>
      <c r="H144" s="1012"/>
      <c r="I144" s="2"/>
      <c r="J144" s="1013"/>
      <c r="K144" s="1012"/>
      <c r="L144" s="2"/>
      <c r="M144" s="1011"/>
      <c r="N144" s="2"/>
      <c r="O144" s="2"/>
      <c r="P144" s="2"/>
    </row>
    <row r="145" spans="1:16" s="414" customFormat="1" ht="12.75" hidden="1">
      <c r="A145" s="2"/>
      <c r="B145" s="521"/>
      <c r="F145" s="935"/>
      <c r="H145" s="936"/>
      <c r="J145" s="1009"/>
      <c r="K145" s="936"/>
      <c r="M145" s="935"/>
    </row>
    <row r="146" spans="1:16" s="414" customFormat="1" ht="12.75" hidden="1">
      <c r="A146" s="2"/>
      <c r="B146" s="521"/>
      <c r="F146" s="935"/>
      <c r="H146" s="936"/>
      <c r="J146" s="1009"/>
      <c r="K146" s="936"/>
      <c r="M146" s="935"/>
    </row>
    <row r="147" spans="1:16" s="414" customFormat="1" ht="12.75" hidden="1">
      <c r="A147" s="2"/>
      <c r="B147" s="521"/>
      <c r="F147" s="935"/>
      <c r="H147" s="936"/>
      <c r="J147" s="1009"/>
      <c r="K147" s="936"/>
      <c r="M147" s="935"/>
    </row>
    <row r="148" spans="1:16" s="414" customFormat="1" ht="12.75" hidden="1">
      <c r="A148" s="2"/>
      <c r="B148" s="521"/>
      <c r="F148" s="935"/>
      <c r="H148" s="936"/>
      <c r="J148" s="1009"/>
      <c r="K148" s="936"/>
      <c r="M148" s="935"/>
    </row>
    <row r="149" spans="1:16" s="414" customFormat="1" ht="12.75" hidden="1">
      <c r="A149" s="2"/>
      <c r="B149" s="521"/>
      <c r="F149" s="935"/>
      <c r="H149" s="936"/>
      <c r="J149" s="1009"/>
      <c r="K149" s="936"/>
      <c r="M149" s="935"/>
    </row>
    <row r="150" spans="1:16" s="414" customFormat="1" ht="12.75" hidden="1">
      <c r="A150" s="2"/>
      <c r="F150" s="935"/>
      <c r="H150" s="936"/>
      <c r="J150" s="1009"/>
      <c r="K150" s="936"/>
      <c r="M150" s="935"/>
    </row>
    <row r="151" spans="1:16" s="414" customFormat="1" ht="12.75" hidden="1">
      <c r="A151" s="2"/>
      <c r="B151" s="520"/>
      <c r="F151" s="935"/>
      <c r="H151" s="936"/>
      <c r="J151" s="1009"/>
      <c r="K151" s="936"/>
      <c r="M151" s="935"/>
    </row>
    <row r="152" spans="1:16" s="414" customFormat="1" ht="12.75" hidden="1">
      <c r="A152" s="2"/>
      <c r="B152" s="2011"/>
      <c r="C152" s="2011"/>
      <c r="D152" s="2011"/>
      <c r="E152" s="2011"/>
      <c r="F152" s="2011"/>
      <c r="G152" s="2011"/>
      <c r="H152" s="2011"/>
      <c r="I152" s="2011"/>
      <c r="J152" s="2011"/>
      <c r="K152" s="2011"/>
      <c r="L152" s="2011"/>
      <c r="M152" s="2011"/>
      <c r="N152" s="2011"/>
      <c r="O152" s="2011"/>
      <c r="P152" s="2011"/>
    </row>
    <row r="153" spans="1:16" s="414" customFormat="1" ht="12.75" hidden="1">
      <c r="A153" s="2"/>
      <c r="B153" s="2011"/>
      <c r="C153" s="2011"/>
      <c r="D153" s="2011"/>
      <c r="E153" s="2011"/>
      <c r="F153" s="2011"/>
      <c r="G153" s="2011"/>
      <c r="H153" s="2011"/>
      <c r="I153" s="2011"/>
      <c r="J153" s="2011"/>
      <c r="K153" s="2011"/>
      <c r="L153" s="2011"/>
      <c r="M153" s="2011"/>
      <c r="N153" s="2011"/>
      <c r="O153" s="2011"/>
      <c r="P153" s="2011"/>
    </row>
    <row r="154" spans="1:16" s="414" customFormat="1" ht="12.75" hidden="1">
      <c r="A154" s="2"/>
      <c r="B154" s="520"/>
      <c r="F154" s="935"/>
      <c r="H154" s="936"/>
      <c r="J154" s="1009"/>
      <c r="K154" s="936"/>
      <c r="M154" s="935"/>
    </row>
    <row r="155" spans="1:16" s="414" customFormat="1" ht="12.75" hidden="1">
      <c r="A155" s="2"/>
      <c r="B155" s="520"/>
      <c r="F155" s="935"/>
      <c r="H155" s="936"/>
      <c r="J155" s="1009"/>
      <c r="K155" s="936"/>
      <c r="M155" s="935"/>
    </row>
    <row r="156" spans="1:16" s="414" customFormat="1" ht="12.75" hidden="1">
      <c r="A156" s="2"/>
      <c r="B156" s="520"/>
      <c r="F156" s="935"/>
      <c r="H156" s="936"/>
      <c r="J156" s="1009"/>
      <c r="K156" s="936"/>
      <c r="M156" s="935"/>
    </row>
    <row r="157" spans="1:16" s="414" customFormat="1" ht="24" hidden="1" customHeight="1">
      <c r="A157" s="2"/>
      <c r="B157" s="2011"/>
      <c r="C157" s="2011"/>
      <c r="D157" s="2011"/>
      <c r="E157" s="2011"/>
      <c r="F157" s="2011"/>
      <c r="G157" s="2011"/>
      <c r="H157" s="2011"/>
      <c r="I157" s="2011"/>
      <c r="J157" s="2011"/>
      <c r="K157" s="2011"/>
      <c r="L157" s="2011"/>
      <c r="M157" s="2011"/>
      <c r="N157" s="2011"/>
      <c r="O157" s="2011"/>
      <c r="P157" s="2011"/>
    </row>
    <row r="158" spans="1:16" s="414" customFormat="1" ht="12.75" hidden="1">
      <c r="A158" s="2"/>
      <c r="B158" s="520"/>
      <c r="F158" s="935"/>
      <c r="H158" s="936"/>
      <c r="J158" s="1009"/>
      <c r="K158" s="936"/>
      <c r="M158" s="935"/>
    </row>
    <row r="159" spans="1:16" s="414" customFormat="1" ht="12.75" hidden="1">
      <c r="A159" s="2"/>
      <c r="F159" s="935"/>
      <c r="H159" s="936"/>
      <c r="J159" s="1009"/>
      <c r="K159" s="936"/>
      <c r="M159" s="935"/>
    </row>
    <row r="160" spans="1:16" s="414" customFormat="1" ht="12.75" hidden="1">
      <c r="A160" s="2"/>
      <c r="B160" s="520"/>
      <c r="F160" s="938"/>
      <c r="H160" s="939"/>
      <c r="J160" s="1010"/>
      <c r="K160" s="939"/>
      <c r="M160" s="938"/>
    </row>
    <row r="161" spans="1:13" s="414" customFormat="1" ht="12.75" hidden="1">
      <c r="A161" s="2"/>
      <c r="B161" s="517"/>
      <c r="F161" s="935"/>
      <c r="H161" s="936"/>
      <c r="J161" s="1009"/>
      <c r="K161" s="936"/>
      <c r="M161" s="935"/>
    </row>
    <row r="162" spans="1:13" s="414" customFormat="1" ht="12.75" hidden="1">
      <c r="A162" s="2"/>
      <c r="B162" s="520"/>
      <c r="F162" s="938"/>
      <c r="H162" s="939"/>
      <c r="J162" s="1010"/>
      <c r="K162" s="939"/>
      <c r="M162" s="938"/>
    </row>
    <row r="163" spans="1:13" s="414" customFormat="1" ht="12.75" hidden="1">
      <c r="A163" s="2"/>
      <c r="B163" s="937"/>
      <c r="F163" s="935"/>
      <c r="H163" s="936"/>
      <c r="J163" s="1009"/>
      <c r="K163" s="936"/>
      <c r="M163" s="935"/>
    </row>
    <row r="164" spans="1:13" s="414" customFormat="1" ht="12.75" hidden="1">
      <c r="A164" s="2"/>
      <c r="B164" s="517"/>
      <c r="F164" s="935"/>
      <c r="H164" s="936"/>
      <c r="J164" s="1009"/>
      <c r="K164" s="936"/>
      <c r="M164" s="935"/>
    </row>
    <row r="165" spans="1:13" s="414" customFormat="1" ht="12.75" hidden="1">
      <c r="A165" s="2"/>
      <c r="B165" s="848"/>
      <c r="F165" s="935"/>
      <c r="H165" s="936"/>
      <c r="J165" s="1009"/>
      <c r="K165" s="936"/>
      <c r="M165" s="935"/>
    </row>
    <row r="166" spans="1:13" s="414" customFormat="1" ht="12.75" hidden="1">
      <c r="A166" s="2"/>
      <c r="B166" s="517"/>
      <c r="F166" s="935"/>
      <c r="H166" s="936"/>
      <c r="J166" s="1009"/>
      <c r="K166" s="936"/>
      <c r="M166" s="935"/>
    </row>
    <row r="167" spans="1:13" s="414" customFormat="1" ht="12.75" hidden="1">
      <c r="A167" s="2"/>
      <c r="B167" s="937"/>
      <c r="F167" s="935"/>
      <c r="H167" s="936"/>
      <c r="J167" s="1009"/>
      <c r="K167" s="936"/>
      <c r="M167" s="935"/>
    </row>
    <row r="168" spans="1:13" s="414" customFormat="1" ht="12.75" hidden="1">
      <c r="A168" s="2"/>
      <c r="B168" s="517"/>
      <c r="F168" s="935"/>
      <c r="H168" s="936"/>
      <c r="J168" s="1009"/>
      <c r="K168" s="936"/>
      <c r="M168" s="935"/>
    </row>
    <row r="169" spans="1:13" s="414" customFormat="1" ht="12.75" hidden="1">
      <c r="A169" s="2"/>
      <c r="B169" s="520"/>
      <c r="F169" s="938"/>
      <c r="H169" s="939"/>
      <c r="J169" s="1010"/>
      <c r="K169" s="939"/>
      <c r="M169" s="938"/>
    </row>
    <row r="170" spans="1:13" s="414" customFormat="1" ht="12.75" hidden="1">
      <c r="A170" s="2"/>
      <c r="B170" s="937"/>
      <c r="F170" s="935"/>
      <c r="H170" s="936"/>
      <c r="J170" s="1009"/>
      <c r="K170" s="936"/>
      <c r="M170" s="935"/>
    </row>
    <row r="171" spans="1:13" s="414" customFormat="1" ht="12.75" hidden="1">
      <c r="A171" s="2"/>
      <c r="B171" s="517"/>
      <c r="F171" s="935"/>
      <c r="H171" s="936"/>
      <c r="J171" s="1009"/>
      <c r="K171" s="936"/>
      <c r="M171" s="935"/>
    </row>
    <row r="172" spans="1:13" s="414" customFormat="1" ht="12.75" hidden="1">
      <c r="A172" s="2"/>
      <c r="B172" s="937"/>
      <c r="F172" s="935"/>
      <c r="H172" s="936"/>
      <c r="J172" s="1009"/>
      <c r="K172" s="936"/>
      <c r="M172" s="935"/>
    </row>
    <row r="173" spans="1:13" s="414" customFormat="1" ht="12.75" hidden="1">
      <c r="A173" s="2"/>
      <c r="B173" s="937"/>
      <c r="F173" s="935"/>
      <c r="H173" s="936"/>
      <c r="J173" s="1009"/>
      <c r="K173" s="936"/>
      <c r="M173" s="935"/>
    </row>
    <row r="174" spans="1:13" s="414" customFormat="1" ht="12.75" hidden="1">
      <c r="A174" s="2"/>
      <c r="B174" s="937"/>
      <c r="F174" s="935"/>
      <c r="H174" s="936"/>
      <c r="J174" s="1009"/>
      <c r="K174" s="936"/>
      <c r="M174" s="935"/>
    </row>
    <row r="175" spans="1:13" s="414" customFormat="1" ht="12.75" hidden="1">
      <c r="A175" s="2"/>
      <c r="B175" s="937"/>
      <c r="F175" s="935"/>
      <c r="H175" s="936"/>
      <c r="J175" s="1009"/>
      <c r="K175" s="936"/>
      <c r="M175" s="935"/>
    </row>
    <row r="176" spans="1:13" s="414" customFormat="1" ht="12.75" hidden="1">
      <c r="A176" s="2"/>
      <c r="B176" s="937"/>
      <c r="F176" s="935"/>
      <c r="H176" s="936"/>
      <c r="J176" s="1009"/>
      <c r="K176" s="936"/>
      <c r="M176" s="935"/>
    </row>
    <row r="177" spans="1:13" s="414" customFormat="1" ht="12.75" hidden="1">
      <c r="A177" s="2"/>
      <c r="B177" s="937"/>
      <c r="F177" s="935"/>
      <c r="H177" s="936"/>
      <c r="J177" s="1009"/>
      <c r="K177" s="936"/>
      <c r="M177" s="935"/>
    </row>
    <row r="178" spans="1:13" s="414" customFormat="1" ht="12.75" hidden="1">
      <c r="A178" s="2"/>
      <c r="B178" s="937"/>
      <c r="F178" s="935"/>
      <c r="H178" s="936"/>
      <c r="J178" s="1009"/>
      <c r="K178" s="936"/>
      <c r="M178" s="935"/>
    </row>
    <row r="179" spans="1:13" s="414" customFormat="1" ht="12.75" hidden="1">
      <c r="A179" s="2"/>
      <c r="B179" s="937"/>
      <c r="F179" s="935"/>
      <c r="H179" s="936"/>
      <c r="J179" s="1009"/>
      <c r="K179" s="936"/>
      <c r="M179" s="935"/>
    </row>
    <row r="180" spans="1:13" s="414" customFormat="1" ht="12.75" hidden="1">
      <c r="A180" s="2"/>
      <c r="B180" s="937"/>
      <c r="F180" s="935"/>
      <c r="H180" s="936"/>
      <c r="J180" s="1009"/>
      <c r="K180" s="936"/>
      <c r="M180" s="935"/>
    </row>
    <row r="181" spans="1:13" s="414" customFormat="1" ht="12.75" hidden="1">
      <c r="A181" s="2"/>
      <c r="B181" s="937"/>
      <c r="F181" s="935"/>
      <c r="H181" s="936"/>
      <c r="J181" s="1009"/>
      <c r="K181" s="936"/>
      <c r="M181" s="935"/>
    </row>
    <row r="182" spans="1:13" s="414" customFormat="1" ht="12.75" hidden="1">
      <c r="A182" s="2"/>
      <c r="B182" s="937"/>
      <c r="F182" s="935"/>
      <c r="H182" s="936"/>
      <c r="J182" s="1009"/>
      <c r="K182" s="936"/>
      <c r="M182" s="935"/>
    </row>
    <row r="183" spans="1:13" s="414" customFormat="1" ht="12.75" hidden="1">
      <c r="A183" s="2"/>
      <c r="B183" s="517"/>
      <c r="F183" s="935"/>
      <c r="H183" s="936"/>
      <c r="J183" s="1009"/>
      <c r="K183" s="936"/>
      <c r="M183" s="935"/>
    </row>
    <row r="184" spans="1:13" s="414" customFormat="1" ht="12.75" hidden="1">
      <c r="A184" s="2"/>
      <c r="F184" s="935"/>
      <c r="H184" s="936"/>
      <c r="J184" s="1009"/>
      <c r="K184" s="936"/>
      <c r="M184" s="935"/>
    </row>
    <row r="185" spans="1:13" s="414" customFormat="1" ht="12.75" hidden="1">
      <c r="A185" s="2"/>
      <c r="F185" s="935"/>
      <c r="H185" s="936"/>
      <c r="J185" s="1009"/>
      <c r="K185" s="936"/>
      <c r="M185" s="935"/>
    </row>
    <row r="186" spans="1:13" s="414" customFormat="1" ht="12.75" hidden="1">
      <c r="A186" s="2"/>
      <c r="F186" s="935"/>
      <c r="H186" s="936"/>
      <c r="J186" s="1009"/>
      <c r="K186" s="936"/>
      <c r="M186" s="935"/>
    </row>
    <row r="187" spans="1:13" s="414" customFormat="1" ht="12.75" hidden="1">
      <c r="A187" s="2"/>
      <c r="F187" s="935"/>
      <c r="H187" s="936"/>
      <c r="J187" s="1009"/>
      <c r="K187" s="936"/>
      <c r="M187" s="935"/>
    </row>
    <row r="188" spans="1:13" s="414" customFormat="1" ht="12.75" hidden="1">
      <c r="A188" s="2"/>
      <c r="F188" s="935"/>
      <c r="H188" s="936"/>
      <c r="J188" s="1009"/>
      <c r="K188" s="936"/>
      <c r="M188" s="935"/>
    </row>
    <row r="189" spans="1:13" s="414" customFormat="1" ht="12.75" hidden="1">
      <c r="A189" s="2"/>
      <c r="F189" s="935"/>
      <c r="H189" s="936"/>
      <c r="J189" s="1009"/>
      <c r="K189" s="936"/>
      <c r="M189" s="935"/>
    </row>
    <row r="190" spans="1:13" s="414" customFormat="1" ht="12.75" hidden="1">
      <c r="A190" s="2"/>
      <c r="F190" s="935"/>
      <c r="H190" s="936"/>
      <c r="J190" s="1009"/>
      <c r="K190" s="936"/>
      <c r="M190" s="935"/>
    </row>
    <row r="191" spans="1:13" s="414" customFormat="1" ht="12.75" hidden="1">
      <c r="A191" s="2"/>
      <c r="F191" s="935"/>
      <c r="H191" s="936"/>
      <c r="J191" s="1009"/>
      <c r="K191" s="936"/>
      <c r="M191" s="935"/>
    </row>
    <row r="192" spans="1:13" s="414" customFormat="1" ht="12.75" hidden="1">
      <c r="A192" s="2"/>
      <c r="F192" s="935"/>
      <c r="H192" s="936"/>
      <c r="J192" s="1009"/>
      <c r="K192" s="936"/>
      <c r="M192" s="935"/>
    </row>
    <row r="193" spans="1:13" s="414" customFormat="1" ht="12.75" hidden="1">
      <c r="A193" s="2"/>
      <c r="F193" s="935"/>
      <c r="H193" s="936"/>
      <c r="J193" s="1009"/>
      <c r="K193" s="936"/>
      <c r="M193" s="935"/>
    </row>
    <row r="194" spans="1:13" s="414" customFormat="1" ht="12.75" hidden="1">
      <c r="A194" s="2"/>
      <c r="F194" s="935"/>
      <c r="H194" s="936"/>
      <c r="J194" s="1009"/>
      <c r="K194" s="936"/>
      <c r="M194" s="935"/>
    </row>
    <row r="195" spans="1:13" s="414" customFormat="1" ht="12.75" hidden="1">
      <c r="A195" s="2"/>
      <c r="F195" s="935"/>
      <c r="H195" s="936"/>
      <c r="J195" s="1009"/>
      <c r="K195" s="936"/>
      <c r="M195" s="935"/>
    </row>
  </sheetData>
  <mergeCells count="21">
    <mergeCell ref="B79:B88"/>
    <mergeCell ref="B102:B111"/>
    <mergeCell ref="B5:C5"/>
    <mergeCell ref="B3:B4"/>
    <mergeCell ref="B6:B15"/>
    <mergeCell ref="B16:B25"/>
    <mergeCell ref="B26:B35"/>
    <mergeCell ref="B48:C48"/>
    <mergeCell ref="B49:B58"/>
    <mergeCell ref="B59:B68"/>
    <mergeCell ref="B69:B78"/>
    <mergeCell ref="B36:B45"/>
    <mergeCell ref="C3:C4"/>
    <mergeCell ref="B152:P153"/>
    <mergeCell ref="B157:P157"/>
    <mergeCell ref="B91:C91"/>
    <mergeCell ref="B122:B131"/>
    <mergeCell ref="B112:B121"/>
    <mergeCell ref="B142:O142"/>
    <mergeCell ref="B143:O143"/>
    <mergeCell ref="B92:B101"/>
  </mergeCells>
  <hyperlinks>
    <hyperlink ref="B1" location="ToC!A1" display="Back to Table of Contents" xr:uid="{CCC7DBE9-DB51-4258-9675-D7D5C088F3D8}"/>
  </hyperlinks>
  <pageMargins left="0.5" right="0.5" top="0.5" bottom="0.5" header="0.25" footer="0.3"/>
  <pageSetup scale="75" orientation="landscape" r:id="rId1"/>
  <headerFooter>
    <oddFooter>&amp;L&amp;G&amp;CSupplementary Regulatory Capital Disclosure&amp;R Page &amp;P of &amp;N</oddFooter>
  </headerFooter>
  <rowBreaks count="5" manualBreakCount="5">
    <brk id="25" min="1" max="14" man="1"/>
    <brk id="47" min="1" max="14" man="1"/>
    <brk id="68" min="1" max="14" man="1"/>
    <brk id="90" min="1" max="14" man="1"/>
    <brk id="111" min="1" max="14" man="1"/>
  </rowBreak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1AAC4-82BC-4389-9C23-6E3D0B659195}">
  <sheetPr codeName="Sheet24">
    <tabColor theme="5"/>
  </sheetPr>
  <dimension ref="A1:L108"/>
  <sheetViews>
    <sheetView zoomScaleNormal="100" workbookViewId="0"/>
  </sheetViews>
  <sheetFormatPr defaultColWidth="0" defaultRowHeight="15" zeroHeight="1"/>
  <cols>
    <col min="1" max="1" width="1.5703125" style="1" customWidth="1"/>
    <col min="2" max="2" width="8.5703125" customWidth="1"/>
    <col min="3" max="3" width="37.5703125" customWidth="1"/>
    <col min="4" max="11" width="16.5703125" customWidth="1"/>
    <col min="12" max="12" width="1.5703125" customWidth="1"/>
    <col min="13" max="16384" width="8.5703125" hidden="1"/>
  </cols>
  <sheetData>
    <row r="1" spans="2:12" s="1" customFormat="1" ht="12" customHeight="1">
      <c r="B1" s="141" t="s">
        <v>126</v>
      </c>
    </row>
    <row r="2" spans="2:12" s="49" customFormat="1" ht="20.100000000000001" customHeight="1">
      <c r="B2" s="711" t="s">
        <v>942</v>
      </c>
      <c r="C2" s="1050"/>
      <c r="D2" s="1050"/>
      <c r="E2" s="1050"/>
      <c r="F2" s="1050"/>
      <c r="G2" s="1050"/>
      <c r="H2" s="1050"/>
      <c r="I2" s="1050"/>
      <c r="J2" s="1050"/>
      <c r="K2" s="1049"/>
      <c r="L2" s="782"/>
    </row>
    <row r="3" spans="2:12" s="1" customFormat="1" ht="26.1" customHeight="1">
      <c r="B3" s="2061" t="s">
        <v>162</v>
      </c>
      <c r="C3" s="2062"/>
      <c r="D3" s="2066" t="str">
        <f>+CurrQtr</f>
        <v>Q3 2022</v>
      </c>
      <c r="E3" s="2067"/>
      <c r="F3" s="2059" t="str">
        <f>LastQtr</f>
        <v>Q2 2022</v>
      </c>
      <c r="G3" s="2059"/>
      <c r="H3" s="2059" t="str">
        <f>Last2Qtr</f>
        <v>Q1 2022</v>
      </c>
      <c r="I3" s="2059"/>
      <c r="J3" s="2059" t="str">
        <f>Last3Qtr</f>
        <v>Q4 2021</v>
      </c>
      <c r="K3" s="2060"/>
    </row>
    <row r="4" spans="2:12" s="1" customFormat="1" ht="18.600000000000001" customHeight="1">
      <c r="B4" s="2063"/>
      <c r="C4" s="2008"/>
      <c r="D4" s="1048" t="s">
        <v>235</v>
      </c>
      <c r="E4" s="1047" t="s">
        <v>422</v>
      </c>
      <c r="F4" s="1046" t="s">
        <v>941</v>
      </c>
      <c r="G4" s="1046" t="s">
        <v>940</v>
      </c>
      <c r="H4" s="1046" t="s">
        <v>939</v>
      </c>
      <c r="I4" s="1046" t="s">
        <v>938</v>
      </c>
      <c r="J4" s="1046" t="s">
        <v>937</v>
      </c>
      <c r="K4" s="1045" t="s">
        <v>936</v>
      </c>
    </row>
    <row r="5" spans="2:12" s="2" customFormat="1" ht="44.85" customHeight="1">
      <c r="B5" s="2064"/>
      <c r="C5" s="2065"/>
      <c r="D5" s="1044" t="s">
        <v>935</v>
      </c>
      <c r="E5" s="1043" t="s">
        <v>934</v>
      </c>
      <c r="F5" s="916" t="s">
        <v>935</v>
      </c>
      <c r="G5" s="916" t="s">
        <v>934</v>
      </c>
      <c r="H5" s="916" t="s">
        <v>935</v>
      </c>
      <c r="I5" s="916" t="s">
        <v>934</v>
      </c>
      <c r="J5" s="916" t="s">
        <v>935</v>
      </c>
      <c r="K5" s="915" t="s">
        <v>934</v>
      </c>
    </row>
    <row r="6" spans="2:12" s="2" customFormat="1" ht="14.85" customHeight="1">
      <c r="B6" s="1042">
        <v>1</v>
      </c>
      <c r="C6" s="775" t="s">
        <v>933</v>
      </c>
      <c r="D6" s="493">
        <v>0</v>
      </c>
      <c r="E6" s="773">
        <v>0</v>
      </c>
      <c r="F6" s="491">
        <v>0</v>
      </c>
      <c r="G6" s="491">
        <v>0</v>
      </c>
      <c r="H6" s="491">
        <v>0</v>
      </c>
      <c r="I6" s="491">
        <v>0</v>
      </c>
      <c r="J6" s="491">
        <v>0</v>
      </c>
      <c r="K6" s="1041">
        <v>0</v>
      </c>
    </row>
    <row r="7" spans="2:12" s="2" customFormat="1" ht="14.85" customHeight="1">
      <c r="B7" s="913">
        <v>2</v>
      </c>
      <c r="C7" s="619" t="s">
        <v>932</v>
      </c>
      <c r="D7" s="349">
        <v>4371</v>
      </c>
      <c r="E7" s="347">
        <v>4371</v>
      </c>
      <c r="F7" s="348">
        <v>4406</v>
      </c>
      <c r="G7" s="348">
        <v>4406</v>
      </c>
      <c r="H7" s="348">
        <v>4221</v>
      </c>
      <c r="I7" s="348">
        <v>4221</v>
      </c>
      <c r="J7" s="348">
        <v>4240</v>
      </c>
      <c r="K7" s="1040">
        <v>4240</v>
      </c>
    </row>
    <row r="8" spans="2:12" s="2" customFormat="1" ht="14.85" customHeight="1">
      <c r="B8" s="913">
        <v>3</v>
      </c>
      <c r="C8" s="619" t="s">
        <v>931</v>
      </c>
      <c r="D8" s="349">
        <v>0</v>
      </c>
      <c r="E8" s="347">
        <v>0</v>
      </c>
      <c r="F8" s="348">
        <v>0</v>
      </c>
      <c r="G8" s="348">
        <v>0</v>
      </c>
      <c r="H8" s="348">
        <v>0</v>
      </c>
      <c r="I8" s="348">
        <v>0</v>
      </c>
      <c r="J8" s="348">
        <v>0</v>
      </c>
      <c r="K8" s="1040">
        <v>0</v>
      </c>
    </row>
    <row r="9" spans="2:12" s="2" customFormat="1" ht="14.85" customHeight="1">
      <c r="B9" s="913">
        <v>4</v>
      </c>
      <c r="C9" s="619" t="s">
        <v>930</v>
      </c>
      <c r="D9" s="349">
        <v>4801</v>
      </c>
      <c r="E9" s="347">
        <v>4801</v>
      </c>
      <c r="F9" s="348">
        <v>4949</v>
      </c>
      <c r="G9" s="348">
        <v>4949</v>
      </c>
      <c r="H9" s="348">
        <v>4583</v>
      </c>
      <c r="I9" s="348">
        <v>4583</v>
      </c>
      <c r="J9" s="348">
        <v>4435</v>
      </c>
      <c r="K9" s="1040">
        <v>4435</v>
      </c>
    </row>
    <row r="10" spans="2:12" s="2" customFormat="1" ht="14.85" customHeight="1">
      <c r="B10" s="913">
        <v>5</v>
      </c>
      <c r="C10" s="619" t="s">
        <v>929</v>
      </c>
      <c r="D10" s="349">
        <v>0</v>
      </c>
      <c r="E10" s="347">
        <v>0</v>
      </c>
      <c r="F10" s="348">
        <v>0</v>
      </c>
      <c r="G10" s="348">
        <v>0</v>
      </c>
      <c r="H10" s="348">
        <v>0</v>
      </c>
      <c r="I10" s="348">
        <v>0</v>
      </c>
      <c r="J10" s="348">
        <v>0</v>
      </c>
      <c r="K10" s="1040">
        <v>0</v>
      </c>
    </row>
    <row r="11" spans="2:12" s="2" customFormat="1" ht="14.85" customHeight="1">
      <c r="B11" s="913">
        <v>6</v>
      </c>
      <c r="C11" s="619" t="s">
        <v>928</v>
      </c>
      <c r="D11" s="349">
        <v>129840</v>
      </c>
      <c r="E11" s="347">
        <v>129840</v>
      </c>
      <c r="F11" s="348">
        <v>127330</v>
      </c>
      <c r="G11" s="348">
        <v>127330</v>
      </c>
      <c r="H11" s="348">
        <v>122293</v>
      </c>
      <c r="I11" s="348">
        <v>122293</v>
      </c>
      <c r="J11" s="348">
        <v>117484</v>
      </c>
      <c r="K11" s="1040">
        <v>117484</v>
      </c>
    </row>
    <row r="12" spans="2:12" s="2" customFormat="1" ht="14.85" customHeight="1">
      <c r="B12" s="913">
        <v>7</v>
      </c>
      <c r="C12" s="619" t="s">
        <v>927</v>
      </c>
      <c r="D12" s="349">
        <v>0</v>
      </c>
      <c r="E12" s="347">
        <v>0</v>
      </c>
      <c r="F12" s="348">
        <v>0</v>
      </c>
      <c r="G12" s="348">
        <v>0</v>
      </c>
      <c r="H12" s="348">
        <v>0</v>
      </c>
      <c r="I12" s="348">
        <v>0</v>
      </c>
      <c r="J12" s="348">
        <v>0</v>
      </c>
      <c r="K12" s="1040">
        <v>0</v>
      </c>
    </row>
    <row r="13" spans="2:12" s="2" customFormat="1" ht="14.85" customHeight="1">
      <c r="B13" s="913">
        <v>8</v>
      </c>
      <c r="C13" s="619" t="s">
        <v>926</v>
      </c>
      <c r="D13" s="349">
        <v>18517</v>
      </c>
      <c r="E13" s="347">
        <v>18517</v>
      </c>
      <c r="F13" s="348">
        <v>17098</v>
      </c>
      <c r="G13" s="348">
        <v>17098</v>
      </c>
      <c r="H13" s="348">
        <v>16759</v>
      </c>
      <c r="I13" s="348">
        <v>16759</v>
      </c>
      <c r="J13" s="348">
        <v>15733</v>
      </c>
      <c r="K13" s="1040">
        <v>15733</v>
      </c>
    </row>
    <row r="14" spans="2:12" s="2" customFormat="1" ht="14.85" customHeight="1">
      <c r="B14" s="913">
        <v>9</v>
      </c>
      <c r="C14" s="619" t="s">
        <v>925</v>
      </c>
      <c r="D14" s="349">
        <v>12823</v>
      </c>
      <c r="E14" s="347">
        <v>12823</v>
      </c>
      <c r="F14" s="348">
        <v>12514</v>
      </c>
      <c r="G14" s="348">
        <v>12514</v>
      </c>
      <c r="H14" s="348">
        <v>12639</v>
      </c>
      <c r="I14" s="348">
        <v>12639</v>
      </c>
      <c r="J14" s="348">
        <v>11733</v>
      </c>
      <c r="K14" s="1040">
        <v>11733</v>
      </c>
    </row>
    <row r="15" spans="2:12" s="2" customFormat="1" ht="14.85" customHeight="1">
      <c r="B15" s="913">
        <v>10</v>
      </c>
      <c r="C15" s="619" t="s">
        <v>924</v>
      </c>
      <c r="D15" s="349">
        <v>29785</v>
      </c>
      <c r="E15" s="347">
        <v>29785</v>
      </c>
      <c r="F15" s="348">
        <v>28689</v>
      </c>
      <c r="G15" s="348">
        <v>28689</v>
      </c>
      <c r="H15" s="348">
        <v>25294</v>
      </c>
      <c r="I15" s="348">
        <v>25294</v>
      </c>
      <c r="J15" s="348">
        <v>24543</v>
      </c>
      <c r="K15" s="1040">
        <v>24543</v>
      </c>
    </row>
    <row r="16" spans="2:12" s="2" customFormat="1" ht="14.85" customHeight="1">
      <c r="B16" s="913">
        <v>11</v>
      </c>
      <c r="C16" s="619" t="s">
        <v>923</v>
      </c>
      <c r="D16" s="349">
        <v>0</v>
      </c>
      <c r="E16" s="347">
        <v>0</v>
      </c>
      <c r="F16" s="348">
        <v>0</v>
      </c>
      <c r="G16" s="348">
        <v>0</v>
      </c>
      <c r="H16" s="348">
        <v>0</v>
      </c>
      <c r="I16" s="348">
        <v>0</v>
      </c>
      <c r="J16" s="348">
        <v>0</v>
      </c>
      <c r="K16" s="1040">
        <v>0</v>
      </c>
    </row>
    <row r="17" spans="1:11" s="2" customFormat="1" ht="14.85" customHeight="1">
      <c r="B17" s="913">
        <v>12</v>
      </c>
      <c r="C17" s="619" t="s">
        <v>922</v>
      </c>
      <c r="D17" s="349">
        <v>22091</v>
      </c>
      <c r="E17" s="347">
        <v>22091</v>
      </c>
      <c r="F17" s="348">
        <v>21144</v>
      </c>
      <c r="G17" s="348">
        <v>21144</v>
      </c>
      <c r="H17" s="348">
        <v>20999</v>
      </c>
      <c r="I17" s="348">
        <v>20999</v>
      </c>
      <c r="J17" s="348">
        <v>20164</v>
      </c>
      <c r="K17" s="1040">
        <v>20164</v>
      </c>
    </row>
    <row r="18" spans="1:11" s="2" customFormat="1" ht="14.85" customHeight="1">
      <c r="B18" s="913">
        <v>13</v>
      </c>
      <c r="C18" s="619" t="s">
        <v>921</v>
      </c>
      <c r="D18" s="349">
        <v>0</v>
      </c>
      <c r="E18" s="347">
        <v>0</v>
      </c>
      <c r="F18" s="348">
        <v>0</v>
      </c>
      <c r="G18" s="348">
        <v>0</v>
      </c>
      <c r="H18" s="348">
        <v>0</v>
      </c>
      <c r="I18" s="348">
        <v>0</v>
      </c>
      <c r="J18" s="348">
        <v>0</v>
      </c>
      <c r="K18" s="1040">
        <v>0</v>
      </c>
    </row>
    <row r="19" spans="1:11" s="2" customFormat="1" ht="14.85" customHeight="1">
      <c r="B19" s="913">
        <v>14</v>
      </c>
      <c r="C19" s="619" t="s">
        <v>920</v>
      </c>
      <c r="D19" s="349">
        <v>0</v>
      </c>
      <c r="E19" s="347">
        <v>0</v>
      </c>
      <c r="F19" s="348">
        <v>0</v>
      </c>
      <c r="G19" s="348">
        <v>0</v>
      </c>
      <c r="H19" s="348">
        <v>0</v>
      </c>
      <c r="I19" s="348">
        <v>0</v>
      </c>
      <c r="J19" s="348">
        <v>0</v>
      </c>
      <c r="K19" s="1040">
        <v>0</v>
      </c>
    </row>
    <row r="20" spans="1:11" s="2" customFormat="1" ht="14.85" customHeight="1">
      <c r="B20" s="913">
        <v>15</v>
      </c>
      <c r="C20" s="619" t="s">
        <v>919</v>
      </c>
      <c r="D20" s="349">
        <v>0</v>
      </c>
      <c r="E20" s="347">
        <v>0</v>
      </c>
      <c r="F20" s="348">
        <v>0</v>
      </c>
      <c r="G20" s="348">
        <v>0</v>
      </c>
      <c r="H20" s="348">
        <v>0</v>
      </c>
      <c r="I20" s="348">
        <v>0</v>
      </c>
      <c r="J20" s="348">
        <v>0</v>
      </c>
      <c r="K20" s="1040">
        <v>0</v>
      </c>
    </row>
    <row r="21" spans="1:11" s="2" customFormat="1" ht="14.85" customHeight="1">
      <c r="B21" s="911">
        <v>16</v>
      </c>
      <c r="C21" s="755" t="s">
        <v>918</v>
      </c>
      <c r="D21" s="686">
        <v>519</v>
      </c>
      <c r="E21" s="685">
        <v>519</v>
      </c>
      <c r="F21" s="667">
        <v>298</v>
      </c>
      <c r="G21" s="667">
        <v>298</v>
      </c>
      <c r="H21" s="667">
        <v>317</v>
      </c>
      <c r="I21" s="667">
        <v>317</v>
      </c>
      <c r="J21" s="667">
        <v>269</v>
      </c>
      <c r="K21" s="1039">
        <v>269</v>
      </c>
    </row>
    <row r="22" spans="1:11" s="2" customFormat="1" ht="23.85" customHeight="1">
      <c r="B22" s="925">
        <v>17</v>
      </c>
      <c r="C22" s="898" t="s">
        <v>206</v>
      </c>
      <c r="D22" s="682">
        <v>222747</v>
      </c>
      <c r="E22" s="681">
        <v>222747</v>
      </c>
      <c r="F22" s="664">
        <v>216428</v>
      </c>
      <c r="G22" s="664">
        <v>216428</v>
      </c>
      <c r="H22" s="664">
        <v>207105</v>
      </c>
      <c r="I22" s="664">
        <v>207105</v>
      </c>
      <c r="J22" s="664">
        <v>198601</v>
      </c>
      <c r="K22" s="1038">
        <v>198601</v>
      </c>
    </row>
    <row r="23" spans="1:11" s="2" customFormat="1" ht="23.1" customHeight="1">
      <c r="B23" s="1037" t="s">
        <v>917</v>
      </c>
      <c r="C23" s="811"/>
      <c r="D23" s="849"/>
      <c r="E23" s="849"/>
      <c r="F23" s="849"/>
      <c r="G23" s="849"/>
      <c r="H23" s="849"/>
      <c r="I23" s="849"/>
      <c r="J23" s="849"/>
      <c r="K23" s="849"/>
    </row>
    <row r="24" spans="1:11" s="2" customFormat="1" ht="7.35" hidden="1" customHeight="1">
      <c r="B24" s="1036"/>
    </row>
    <row r="25" spans="1:11" s="414" customFormat="1" ht="12.75" hidden="1">
      <c r="A25" s="2"/>
    </row>
    <row r="26" spans="1:11" s="414" customFormat="1" ht="12.75" hidden="1">
      <c r="A26" s="2"/>
      <c r="B26" s="520"/>
    </row>
    <row r="27" spans="1:11" s="414" customFormat="1" ht="12.75" hidden="1">
      <c r="A27" s="2"/>
      <c r="B27" s="521"/>
    </row>
    <row r="28" spans="1:11" s="414" customFormat="1" ht="12.75" hidden="1">
      <c r="A28" s="2"/>
      <c r="B28" s="521"/>
    </row>
    <row r="29" spans="1:11" s="414" customFormat="1" ht="12.75" hidden="1">
      <c r="A29" s="2"/>
      <c r="B29" s="521"/>
    </row>
    <row r="30" spans="1:11" s="414" customFormat="1" ht="12.75" hidden="1">
      <c r="A30" s="2"/>
      <c r="B30" s="521"/>
    </row>
    <row r="31" spans="1:11" s="414" customFormat="1" ht="12.75" hidden="1">
      <c r="A31" s="2"/>
      <c r="B31" s="521"/>
    </row>
    <row r="32" spans="1:11" s="414" customFormat="1" ht="12.75" hidden="1">
      <c r="A32" s="2"/>
      <c r="B32" s="521"/>
    </row>
    <row r="33" spans="1:11" s="414" customFormat="1" ht="12.75" hidden="1">
      <c r="A33" s="2"/>
    </row>
    <row r="34" spans="1:11" s="414" customFormat="1" ht="12.75" hidden="1">
      <c r="A34" s="2"/>
      <c r="B34" s="520"/>
    </row>
    <row r="35" spans="1:11" s="414" customFormat="1" ht="12.75" hidden="1">
      <c r="A35" s="2"/>
    </row>
    <row r="36" spans="1:11" s="414" customFormat="1" ht="33.75" hidden="1" customHeight="1">
      <c r="A36" s="2"/>
      <c r="B36" s="2011"/>
      <c r="C36" s="2011"/>
      <c r="D36" s="2011"/>
      <c r="E36" s="2011"/>
      <c r="F36" s="1035"/>
      <c r="G36" s="1035"/>
      <c r="H36" s="1035"/>
      <c r="I36" s="1035"/>
      <c r="J36" s="1035"/>
      <c r="K36" s="1035"/>
    </row>
    <row r="37" spans="1:11" s="414" customFormat="1" ht="12.75" hidden="1">
      <c r="A37" s="2"/>
      <c r="B37" s="520"/>
    </row>
    <row r="38" spans="1:11" s="414" customFormat="1" ht="12.75" hidden="1">
      <c r="A38" s="2"/>
      <c r="B38" s="520"/>
    </row>
    <row r="39" spans="1:11" s="414" customFormat="1" ht="12.75" hidden="1">
      <c r="A39" s="2"/>
      <c r="B39" s="520"/>
    </row>
    <row r="40" spans="1:11" s="414" customFormat="1" ht="12.75" hidden="1">
      <c r="A40" s="2"/>
      <c r="B40" s="520"/>
    </row>
    <row r="41" spans="1:11" s="414" customFormat="1" ht="24.75" hidden="1" customHeight="1">
      <c r="A41" s="2"/>
      <c r="B41" s="1953"/>
      <c r="C41" s="1953"/>
      <c r="D41" s="1953"/>
      <c r="E41" s="1953"/>
      <c r="F41" s="1034"/>
      <c r="G41" s="1034"/>
      <c r="H41" s="1034"/>
      <c r="I41" s="1034"/>
      <c r="J41" s="1034"/>
      <c r="K41" s="1034"/>
    </row>
    <row r="42" spans="1:11" s="414" customFormat="1" ht="12.75" hidden="1">
      <c r="A42" s="2"/>
      <c r="B42" s="520"/>
    </row>
    <row r="43" spans="1:11" s="414" customFormat="1" ht="12.75" hidden="1">
      <c r="A43" s="2"/>
    </row>
    <row r="44" spans="1:11" s="414" customFormat="1" ht="12.75" hidden="1">
      <c r="A44" s="2"/>
    </row>
    <row r="45" spans="1:11" s="414" customFormat="1" ht="12.75" hidden="1">
      <c r="A45" s="2"/>
    </row>
    <row r="46" spans="1:11" s="414" customFormat="1" ht="12.75" hidden="1">
      <c r="A46" s="2"/>
    </row>
    <row r="47" spans="1:11" s="414" customFormat="1" ht="12.75" hidden="1">
      <c r="A47" s="2"/>
    </row>
    <row r="48" spans="1:11" s="414" customFormat="1" ht="12.75" hidden="1">
      <c r="A48" s="2"/>
    </row>
    <row r="49" spans="1:1" s="414" customFormat="1" ht="12.75" hidden="1">
      <c r="A49" s="2"/>
    </row>
    <row r="50" spans="1:1" s="414" customFormat="1" ht="12.75" hidden="1">
      <c r="A50" s="2"/>
    </row>
    <row r="51" spans="1:1" s="414" customFormat="1" ht="12.75" hidden="1">
      <c r="A51" s="2"/>
    </row>
    <row r="52" spans="1:1" s="414" customFormat="1" ht="12.75" hidden="1">
      <c r="A52" s="2"/>
    </row>
    <row r="53" spans="1:1" s="414" customFormat="1" ht="12.75" hidden="1">
      <c r="A53" s="2"/>
    </row>
    <row r="54" spans="1:1" s="414" customFormat="1" ht="12.75" hidden="1">
      <c r="A54" s="2"/>
    </row>
    <row r="55" spans="1:1" s="414" customFormat="1" ht="12.75" hidden="1">
      <c r="A55" s="2"/>
    </row>
    <row r="56" spans="1:1" s="414" customFormat="1" ht="12.75" hidden="1">
      <c r="A56" s="2"/>
    </row>
    <row r="57" spans="1:1" s="414" customFormat="1" ht="12.75" hidden="1">
      <c r="A57" s="2"/>
    </row>
    <row r="58" spans="1:1" s="414" customFormat="1" ht="12.75" hidden="1">
      <c r="A58" s="2"/>
    </row>
    <row r="59" spans="1:1" s="414" customFormat="1" ht="12.75" hidden="1">
      <c r="A59" s="2"/>
    </row>
    <row r="60" spans="1:1" s="414" customFormat="1" ht="12.75" hidden="1">
      <c r="A60" s="2"/>
    </row>
    <row r="61" spans="1:1" s="414" customFormat="1" ht="12.75" hidden="1">
      <c r="A61" s="2"/>
    </row>
    <row r="62" spans="1:1" s="414" customFormat="1" ht="12.75" hidden="1">
      <c r="A62" s="2"/>
    </row>
    <row r="63" spans="1:1" s="414" customFormat="1" ht="12.75" hidden="1">
      <c r="A63" s="2"/>
    </row>
    <row r="64" spans="1:1" s="414" customFormat="1" ht="12.75" hidden="1">
      <c r="A64" s="2"/>
    </row>
    <row r="65" spans="1:1" s="414" customFormat="1" ht="12.75" hidden="1">
      <c r="A65" s="2"/>
    </row>
    <row r="66" spans="1:1" s="414" customFormat="1" ht="12.75" hidden="1">
      <c r="A66" s="2"/>
    </row>
    <row r="67" spans="1:1" s="414" customFormat="1" ht="12.75" hidden="1">
      <c r="A67" s="2"/>
    </row>
    <row r="68" spans="1:1" s="414" customFormat="1" ht="12.75" hidden="1">
      <c r="A68" s="2"/>
    </row>
    <row r="69" spans="1:1" s="414" customFormat="1" ht="12.75" hidden="1">
      <c r="A69" s="2"/>
    </row>
    <row r="70" spans="1:1" s="414" customFormat="1" ht="12.75" hidden="1">
      <c r="A70" s="2"/>
    </row>
    <row r="71" spans="1:1" s="414" customFormat="1" ht="12.75" hidden="1">
      <c r="A71" s="2"/>
    </row>
    <row r="72" spans="1:1" s="414" customFormat="1" ht="12.75" hidden="1">
      <c r="A72" s="2"/>
    </row>
    <row r="73" spans="1:1" s="414" customFormat="1" ht="12.75" hidden="1">
      <c r="A73" s="2"/>
    </row>
    <row r="74" spans="1:1" s="414" customFormat="1" ht="12.75" hidden="1">
      <c r="A74" s="2"/>
    </row>
    <row r="75" spans="1:1" s="414" customFormat="1" ht="12.75" hidden="1">
      <c r="A75" s="2"/>
    </row>
    <row r="76" spans="1:1" s="414" customFormat="1" ht="12.75" hidden="1">
      <c r="A76" s="2"/>
    </row>
    <row r="77" spans="1:1" s="414" customFormat="1" ht="12.75" hidden="1">
      <c r="A77" s="2"/>
    </row>
    <row r="78" spans="1:1" s="414" customFormat="1" ht="12.75" hidden="1">
      <c r="A78" s="2"/>
    </row>
    <row r="79" spans="1:1" s="414" customFormat="1" ht="12.75" hidden="1">
      <c r="A79" s="2"/>
    </row>
    <row r="80" spans="1:1" s="414" customFormat="1" ht="12.75" hidden="1">
      <c r="A80" s="2"/>
    </row>
    <row r="81" spans="1:1" s="414" customFormat="1" ht="12.75" hidden="1">
      <c r="A81" s="2"/>
    </row>
    <row r="82" spans="1:1" s="414" customFormat="1" ht="12.75" hidden="1">
      <c r="A82" s="2"/>
    </row>
    <row r="83" spans="1:1" s="414" customFormat="1" ht="12.75" hidden="1">
      <c r="A83" s="2"/>
    </row>
    <row r="84" spans="1:1" s="414" customFormat="1" ht="12.75" hidden="1">
      <c r="A84" s="2"/>
    </row>
    <row r="85" spans="1:1" s="414" customFormat="1" ht="12.75" hidden="1">
      <c r="A85" s="2"/>
    </row>
    <row r="86" spans="1:1" s="414" customFormat="1" ht="12.75" hidden="1">
      <c r="A86" s="2"/>
    </row>
    <row r="87" spans="1:1" s="414" customFormat="1" ht="12.75" hidden="1">
      <c r="A87" s="2"/>
    </row>
    <row r="88" spans="1:1" s="414" customFormat="1" ht="12.75" hidden="1">
      <c r="A88" s="2"/>
    </row>
    <row r="89" spans="1:1" s="414" customFormat="1" ht="12.75" hidden="1">
      <c r="A89" s="2"/>
    </row>
    <row r="90" spans="1:1" s="414" customFormat="1" ht="12.75" hidden="1">
      <c r="A90" s="2"/>
    </row>
    <row r="91" spans="1:1" s="414" customFormat="1" ht="12.75" hidden="1">
      <c r="A91" s="2"/>
    </row>
    <row r="92" spans="1:1" s="414" customFormat="1" ht="12.75" hidden="1">
      <c r="A92" s="2"/>
    </row>
    <row r="93" spans="1:1" s="414" customFormat="1" ht="12.75" hidden="1">
      <c r="A93" s="2"/>
    </row>
    <row r="94" spans="1:1" s="414" customFormat="1" ht="12.75" hidden="1">
      <c r="A94" s="2"/>
    </row>
    <row r="95" spans="1:1" s="414" customFormat="1" ht="12.75" hidden="1">
      <c r="A95" s="2"/>
    </row>
    <row r="96" spans="1:1" s="414" customFormat="1" ht="12.75" hidden="1">
      <c r="A96" s="2"/>
    </row>
    <row r="97" spans="1:1" s="414" customFormat="1" ht="12.75" hidden="1">
      <c r="A97" s="2"/>
    </row>
    <row r="98" spans="1:1" s="414" customFormat="1" ht="12.75" hidden="1">
      <c r="A98" s="2"/>
    </row>
    <row r="99" spans="1:1" s="414" customFormat="1" ht="12.75" hidden="1">
      <c r="A99" s="2"/>
    </row>
    <row r="100" spans="1:1" s="414" customFormat="1" ht="12.75" hidden="1">
      <c r="A100" s="2"/>
    </row>
    <row r="101" spans="1:1" s="414" customFormat="1" ht="12.75" hidden="1">
      <c r="A101" s="2"/>
    </row>
    <row r="102" spans="1:1" s="414" customFormat="1" ht="12.75" hidden="1">
      <c r="A102" s="2"/>
    </row>
    <row r="103" spans="1:1" s="414" customFormat="1" ht="12.75" hidden="1">
      <c r="A103" s="2"/>
    </row>
    <row r="104" spans="1:1" s="414" customFormat="1" ht="12.75" hidden="1">
      <c r="A104" s="2"/>
    </row>
    <row r="105" spans="1:1" s="414" customFormat="1" ht="12.75" hidden="1">
      <c r="A105" s="2"/>
    </row>
    <row r="106" spans="1:1" s="414" customFormat="1" ht="12.75" hidden="1">
      <c r="A106" s="2"/>
    </row>
    <row r="107" spans="1:1" s="414" customFormat="1" ht="12.75" hidden="1">
      <c r="A107" s="2"/>
    </row>
    <row r="108" spans="1:1" s="414" customFormat="1" ht="12.75" hidden="1">
      <c r="A108" s="2"/>
    </row>
  </sheetData>
  <mergeCells count="7">
    <mergeCell ref="J3:K3"/>
    <mergeCell ref="B41:E41"/>
    <mergeCell ref="B3:C5"/>
    <mergeCell ref="B36:E36"/>
    <mergeCell ref="D3:E3"/>
    <mergeCell ref="H3:I3"/>
    <mergeCell ref="F3:G3"/>
  </mergeCells>
  <conditionalFormatting sqref="B1">
    <cfRule type="containsText" priority="1" operator="containsText" text="check">
      <formula>NOT(ISERROR(SEARCH("check",B1)))</formula>
    </cfRule>
  </conditionalFormatting>
  <hyperlinks>
    <hyperlink ref="B1" location="ToC!A1" display="Back to Table of Contents" xr:uid="{80A063D0-CC23-4A15-AFEA-908ECE761B65}"/>
  </hyperlinks>
  <pageMargins left="0.5" right="0.5" top="0.5" bottom="0.5" header="0.25" footer="0.3"/>
  <pageSetup scale="70" orientation="landscape" r:id="rId1"/>
  <headerFooter>
    <oddFooter>&amp;L&amp;G&amp;CSupplementary Regulatory Capital Disclosure&amp;R Page &amp;P of &amp;N</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1414B-54FE-4A2E-BA5E-D754490AA88E}">
  <sheetPr codeName="Sheet25">
    <tabColor theme="5"/>
  </sheetPr>
  <dimension ref="A1:S22"/>
  <sheetViews>
    <sheetView zoomScale="115" zoomScaleNormal="115" workbookViewId="0"/>
  </sheetViews>
  <sheetFormatPr defaultColWidth="0" defaultRowHeight="15" zeroHeight="1"/>
  <cols>
    <col min="1" max="1" width="1.5703125" style="1" customWidth="1"/>
    <col min="2" max="2" width="8.5703125" customWidth="1"/>
    <col min="3" max="3" width="58.42578125" customWidth="1"/>
    <col min="4" max="6" width="21.5703125" customWidth="1"/>
    <col min="7" max="7" width="23.5703125" customWidth="1"/>
    <col min="8" max="8" width="1.5703125" style="1" customWidth="1"/>
    <col min="9" max="16384" width="8.5703125" hidden="1"/>
  </cols>
  <sheetData>
    <row r="1" spans="1:19" ht="12" customHeight="1">
      <c r="B1" s="141" t="s">
        <v>126</v>
      </c>
      <c r="C1" s="1"/>
      <c r="D1" s="1"/>
      <c r="E1" s="1"/>
      <c r="F1" s="1"/>
      <c r="G1" s="1"/>
      <c r="I1" s="1"/>
      <c r="J1" s="1"/>
      <c r="K1" s="1"/>
      <c r="L1" s="1"/>
      <c r="M1" s="1"/>
      <c r="N1" s="1"/>
      <c r="O1" s="1"/>
      <c r="P1" s="1"/>
      <c r="Q1" s="1"/>
      <c r="R1" s="1"/>
      <c r="S1" s="1"/>
    </row>
    <row r="2" spans="1:19" s="467" customFormat="1" ht="20.100000000000001" customHeight="1">
      <c r="A2" s="49"/>
      <c r="B2" s="470" t="s">
        <v>962</v>
      </c>
      <c r="C2" s="763"/>
      <c r="D2" s="763"/>
      <c r="E2" s="763"/>
      <c r="F2" s="763"/>
      <c r="G2" s="762"/>
      <c r="H2" s="49"/>
    </row>
    <row r="3" spans="1:19" ht="15" customHeight="1">
      <c r="B3" s="1992" t="s">
        <v>162</v>
      </c>
      <c r="C3" s="1993"/>
      <c r="D3" s="861" t="s">
        <v>235</v>
      </c>
      <c r="E3" s="1052" t="s">
        <v>961</v>
      </c>
      <c r="F3" s="1052" t="s">
        <v>960</v>
      </c>
      <c r="G3" s="1051" t="s">
        <v>959</v>
      </c>
    </row>
    <row r="4" spans="1:19" s="414" customFormat="1" ht="12.75">
      <c r="A4" s="2"/>
      <c r="B4" s="1994"/>
      <c r="C4" s="1995"/>
      <c r="D4" s="858" t="str">
        <f>CurrQtr</f>
        <v>Q3 2022</v>
      </c>
      <c r="E4" s="777" t="str">
        <f>LastQtr</f>
        <v>Q2 2022</v>
      </c>
      <c r="F4" s="777" t="str">
        <f>Last2Qtr</f>
        <v>Q1 2022</v>
      </c>
      <c r="G4" s="704" t="str">
        <f>Last3Qtr</f>
        <v>Q4 2021</v>
      </c>
      <c r="H4" s="2"/>
    </row>
    <row r="5" spans="1:19" s="414" customFormat="1" ht="14.85" customHeight="1">
      <c r="A5" s="2"/>
      <c r="B5" s="776"/>
      <c r="C5" s="775"/>
      <c r="D5" s="857"/>
      <c r="E5" s="491"/>
      <c r="F5" s="491"/>
      <c r="G5" s="773"/>
      <c r="H5" s="2"/>
    </row>
    <row r="6" spans="1:19" s="414" customFormat="1" ht="12.75">
      <c r="A6" s="2"/>
      <c r="B6" s="340">
        <v>1</v>
      </c>
      <c r="C6" s="772" t="s">
        <v>958</v>
      </c>
      <c r="D6" s="350">
        <v>216428</v>
      </c>
      <c r="E6" s="348">
        <v>207105</v>
      </c>
      <c r="F6" s="348">
        <v>198601</v>
      </c>
      <c r="G6" s="347">
        <v>195894</v>
      </c>
      <c r="H6" s="2"/>
    </row>
    <row r="7" spans="1:19" s="414" customFormat="1">
      <c r="A7" s="2"/>
      <c r="B7" s="340">
        <v>2</v>
      </c>
      <c r="C7" s="772" t="s">
        <v>957</v>
      </c>
      <c r="D7" s="350">
        <v>14505</v>
      </c>
      <c r="E7" s="348">
        <v>11222</v>
      </c>
      <c r="F7" s="348">
        <v>7476</v>
      </c>
      <c r="G7" s="347">
        <v>5147</v>
      </c>
      <c r="H7" s="2"/>
    </row>
    <row r="8" spans="1:19" s="414" customFormat="1">
      <c r="A8" s="2"/>
      <c r="B8" s="340">
        <v>3</v>
      </c>
      <c r="C8" s="772" t="s">
        <v>956</v>
      </c>
      <c r="D8" s="350">
        <v>-1516</v>
      </c>
      <c r="E8" s="348">
        <v>-2342</v>
      </c>
      <c r="F8" s="348">
        <v>-2835</v>
      </c>
      <c r="G8" s="347">
        <v>-1243</v>
      </c>
      <c r="H8" s="2"/>
    </row>
    <row r="9" spans="1:19" s="414" customFormat="1">
      <c r="A9" s="2"/>
      <c r="B9" s="340">
        <v>4</v>
      </c>
      <c r="C9" s="772" t="s">
        <v>955</v>
      </c>
      <c r="D9" s="350">
        <v>-5408</v>
      </c>
      <c r="E9" s="348">
        <v>0</v>
      </c>
      <c r="F9" s="348">
        <v>919</v>
      </c>
      <c r="G9" s="347">
        <v>696</v>
      </c>
      <c r="H9" s="2"/>
    </row>
    <row r="10" spans="1:19" s="414" customFormat="1">
      <c r="A10" s="2"/>
      <c r="B10" s="340">
        <v>5</v>
      </c>
      <c r="C10" s="772" t="s">
        <v>954</v>
      </c>
      <c r="D10" s="350">
        <v>0</v>
      </c>
      <c r="E10" s="348">
        <v>0</v>
      </c>
      <c r="F10" s="348">
        <v>0</v>
      </c>
      <c r="G10" s="347">
        <v>0</v>
      </c>
      <c r="H10" s="2"/>
    </row>
    <row r="11" spans="1:19" s="414" customFormat="1">
      <c r="A11" s="2"/>
      <c r="B11" s="756">
        <v>6</v>
      </c>
      <c r="C11" s="855" t="s">
        <v>953</v>
      </c>
      <c r="D11" s="854">
        <v>0</v>
      </c>
      <c r="E11" s="667">
        <v>0</v>
      </c>
      <c r="F11" s="667">
        <v>0</v>
      </c>
      <c r="G11" s="685">
        <v>-45</v>
      </c>
      <c r="H11" s="2"/>
    </row>
    <row r="12" spans="1:19" s="414" customFormat="1">
      <c r="A12" s="2"/>
      <c r="B12" s="340">
        <v>7</v>
      </c>
      <c r="C12" s="772" t="s">
        <v>952</v>
      </c>
      <c r="D12" s="350">
        <v>-1040</v>
      </c>
      <c r="E12" s="348">
        <v>443</v>
      </c>
      <c r="F12" s="348">
        <v>2631</v>
      </c>
      <c r="G12" s="347">
        <v>-1259</v>
      </c>
      <c r="H12" s="2"/>
    </row>
    <row r="13" spans="1:19" s="414" customFormat="1" ht="14.1" customHeight="1">
      <c r="A13" s="2"/>
      <c r="B13" s="756">
        <v>8</v>
      </c>
      <c r="C13" s="855" t="s">
        <v>951</v>
      </c>
      <c r="D13" s="854">
        <v>-222</v>
      </c>
      <c r="E13" s="667">
        <v>0</v>
      </c>
      <c r="F13" s="667">
        <v>313</v>
      </c>
      <c r="G13" s="685">
        <v>-589</v>
      </c>
      <c r="H13" s="2"/>
    </row>
    <row r="14" spans="1:19" s="414" customFormat="1" ht="12.75">
      <c r="A14" s="2"/>
      <c r="B14" s="769">
        <v>9</v>
      </c>
      <c r="C14" s="853" t="s">
        <v>950</v>
      </c>
      <c r="D14" s="852">
        <v>222747</v>
      </c>
      <c r="E14" s="664">
        <v>216428</v>
      </c>
      <c r="F14" s="664">
        <v>207105</v>
      </c>
      <c r="G14" s="681">
        <v>198601</v>
      </c>
      <c r="H14" s="2"/>
    </row>
    <row r="15" spans="1:19" s="414" customFormat="1" ht="12.75">
      <c r="A15" s="2"/>
      <c r="B15" s="2068" t="s">
        <v>949</v>
      </c>
      <c r="C15" s="2068"/>
      <c r="D15" s="2068"/>
      <c r="E15" s="2068"/>
      <c r="F15" s="2068"/>
      <c r="G15" s="2068"/>
      <c r="H15" s="2"/>
    </row>
    <row r="16" spans="1:19" s="414" customFormat="1" ht="12.75">
      <c r="A16" s="2"/>
      <c r="B16" s="2069" t="s">
        <v>948</v>
      </c>
      <c r="C16" s="2069"/>
      <c r="D16" s="2069"/>
      <c r="E16" s="2069"/>
      <c r="F16" s="2069"/>
      <c r="G16" s="2069"/>
      <c r="H16" s="2"/>
    </row>
    <row r="17" spans="1:8" s="414" customFormat="1" ht="12.75">
      <c r="A17" s="2"/>
      <c r="B17" s="1015" t="s">
        <v>947</v>
      </c>
      <c r="C17" s="440"/>
      <c r="D17" s="440"/>
      <c r="E17" s="440"/>
      <c r="F17" s="440"/>
      <c r="G17" s="440"/>
      <c r="H17" s="2"/>
    </row>
    <row r="18" spans="1:8" s="414" customFormat="1" ht="12.75">
      <c r="A18" s="2"/>
      <c r="B18" s="2054" t="s">
        <v>946</v>
      </c>
      <c r="C18" s="2054"/>
      <c r="D18" s="2054"/>
      <c r="E18" s="2054"/>
      <c r="F18" s="2054"/>
      <c r="G18" s="2054"/>
      <c r="H18" s="2"/>
    </row>
    <row r="19" spans="1:8" s="414" customFormat="1" ht="12.75">
      <c r="A19" s="2"/>
      <c r="B19" s="1015" t="s">
        <v>945</v>
      </c>
      <c r="C19" s="440"/>
      <c r="D19" s="440"/>
      <c r="E19" s="440"/>
      <c r="F19" s="440"/>
      <c r="G19" s="440"/>
      <c r="H19" s="2"/>
    </row>
    <row r="20" spans="1:8" s="414" customFormat="1" ht="12.75">
      <c r="A20" s="2"/>
      <c r="B20" s="1015" t="s">
        <v>944</v>
      </c>
      <c r="C20" s="440"/>
      <c r="D20" s="440"/>
      <c r="E20" s="440"/>
      <c r="F20" s="440"/>
      <c r="G20" s="440"/>
      <c r="H20" s="2"/>
    </row>
    <row r="21" spans="1:8" s="414" customFormat="1" ht="14.1" customHeight="1">
      <c r="A21" s="2"/>
      <c r="B21" s="2054" t="s">
        <v>943</v>
      </c>
      <c r="C21" s="2054"/>
      <c r="D21" s="2054"/>
      <c r="E21" s="2054"/>
      <c r="F21" s="2054"/>
      <c r="G21" s="2054"/>
      <c r="H21" s="2"/>
    </row>
    <row r="22" spans="1:8" s="414" customFormat="1" ht="7.35" customHeight="1">
      <c r="A22" s="2"/>
      <c r="B22" s="2" t="s">
        <v>244</v>
      </c>
      <c r="C22" s="2"/>
      <c r="D22" s="2"/>
      <c r="E22" s="2"/>
      <c r="F22" s="2"/>
      <c r="G22" s="2"/>
      <c r="H22" s="2"/>
    </row>
  </sheetData>
  <mergeCells count="5">
    <mergeCell ref="B21:G21"/>
    <mergeCell ref="B15:G15"/>
    <mergeCell ref="B18:G18"/>
    <mergeCell ref="B16:G16"/>
    <mergeCell ref="B3:C4"/>
  </mergeCells>
  <conditionalFormatting sqref="B18:G21 B15 B17">
    <cfRule type="containsText" dxfId="178" priority="2" operator="containsText" text="TRUE">
      <formula>NOT(ISERROR(SEARCH("TRUE",B15)))</formula>
    </cfRule>
  </conditionalFormatting>
  <conditionalFormatting sqref="B16">
    <cfRule type="containsText" dxfId="177" priority="1" operator="containsText" text="TRUE">
      <formula>NOT(ISERROR(SEARCH("TRUE",B16)))</formula>
    </cfRule>
  </conditionalFormatting>
  <hyperlinks>
    <hyperlink ref="B1" location="ToC!A1" display="Back to Table of Contents" xr:uid="{22945A55-1FA7-4D73-8EC0-44DB5E4EE93E}"/>
  </hyperlinks>
  <pageMargins left="0.5" right="0.5" top="0.5" bottom="0.5" header="0.25" footer="0.3"/>
  <pageSetup scale="75" orientation="landscape" r:id="rId1"/>
  <headerFooter>
    <oddFooter>&amp;L&amp;G&amp;CSupplementary Regulatory Capital Disclosure&amp;R Page &amp;P of &amp;N</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2B49C-6E4B-42C4-8D74-C86CC5046BA7}">
  <sheetPr codeName="Sheet26">
    <tabColor theme="5"/>
  </sheetPr>
  <dimension ref="A1:S140"/>
  <sheetViews>
    <sheetView zoomScale="85" zoomScaleNormal="85" workbookViewId="0"/>
  </sheetViews>
  <sheetFormatPr defaultColWidth="0" defaultRowHeight="15" zeroHeight="1"/>
  <cols>
    <col min="1" max="1" width="1.5703125" style="1" customWidth="1"/>
    <col min="2" max="2" width="18.5703125" style="1" customWidth="1"/>
    <col min="3" max="3" width="25.5703125" style="1" customWidth="1"/>
    <col min="4" max="5" width="21.42578125" style="1" customWidth="1"/>
    <col min="6" max="12" width="8.5703125" style="1" customWidth="1"/>
    <col min="13" max="13" width="14.5703125" style="1" customWidth="1"/>
    <col min="14" max="14" width="1.5703125" style="1" customWidth="1"/>
    <col min="15" max="16384" width="8.5703125" hidden="1"/>
  </cols>
  <sheetData>
    <row r="1" spans="1:19" ht="12" customHeight="1">
      <c r="B1" s="141" t="s">
        <v>126</v>
      </c>
      <c r="O1" s="1"/>
      <c r="P1" s="1"/>
      <c r="Q1" s="1"/>
      <c r="R1" s="1"/>
      <c r="S1" s="1"/>
    </row>
    <row r="2" spans="1:19" s="467" customFormat="1" ht="20.100000000000001" customHeight="1">
      <c r="A2" s="49"/>
      <c r="B2" s="1068" t="s">
        <v>993</v>
      </c>
      <c r="C2" s="469"/>
      <c r="D2" s="469"/>
      <c r="E2" s="469"/>
      <c r="F2" s="469"/>
      <c r="G2" s="469"/>
      <c r="H2" s="469"/>
      <c r="I2" s="469"/>
      <c r="J2" s="469"/>
      <c r="K2" s="469"/>
      <c r="L2" s="469"/>
      <c r="M2" s="468"/>
      <c r="N2" s="49"/>
    </row>
    <row r="3" spans="1:19" ht="27" customHeight="1">
      <c r="B3" s="2085" t="s">
        <v>1428</v>
      </c>
      <c r="C3" s="2086"/>
      <c r="D3" s="2086"/>
      <c r="E3" s="2086"/>
      <c r="F3" s="2086"/>
      <c r="G3" s="2086"/>
      <c r="H3" s="2086"/>
      <c r="I3" s="2086"/>
      <c r="J3" s="2086"/>
      <c r="K3" s="2086"/>
      <c r="L3" s="2086"/>
      <c r="M3" s="2087"/>
    </row>
    <row r="4" spans="1:19" s="414" customFormat="1" ht="12.75">
      <c r="A4" s="2"/>
      <c r="B4" s="2088" t="s">
        <v>991</v>
      </c>
      <c r="C4" s="2089"/>
      <c r="D4" s="2089"/>
      <c r="E4" s="2089"/>
      <c r="F4" s="2089"/>
      <c r="G4" s="2089"/>
      <c r="H4" s="2089"/>
      <c r="I4" s="2089"/>
      <c r="J4" s="2089"/>
      <c r="K4" s="2089"/>
      <c r="L4" s="2089"/>
      <c r="M4" s="2090"/>
      <c r="N4" s="2"/>
    </row>
    <row r="5" spans="1:19" s="414" customFormat="1" ht="12.75">
      <c r="A5" s="2"/>
      <c r="B5" s="2080" t="s">
        <v>984</v>
      </c>
      <c r="C5" s="2078" t="s">
        <v>983</v>
      </c>
      <c r="D5" s="2078" t="s">
        <v>972</v>
      </c>
      <c r="E5" s="2078" t="s">
        <v>971</v>
      </c>
      <c r="F5" s="2078" t="s">
        <v>970</v>
      </c>
      <c r="G5" s="2091" t="s">
        <v>969</v>
      </c>
      <c r="H5" s="2091"/>
      <c r="I5" s="2091"/>
      <c r="J5" s="2091"/>
      <c r="K5" s="2091"/>
      <c r="L5" s="2078" t="s">
        <v>968</v>
      </c>
      <c r="M5" s="2083" t="s">
        <v>967</v>
      </c>
      <c r="N5" s="2"/>
    </row>
    <row r="6" spans="1:19" s="414" customFormat="1" ht="12.75">
      <c r="A6" s="2"/>
      <c r="B6" s="2081"/>
      <c r="C6" s="2079"/>
      <c r="D6" s="2079"/>
      <c r="E6" s="2079"/>
      <c r="F6" s="2079"/>
      <c r="G6" s="1065" t="s">
        <v>990</v>
      </c>
      <c r="H6" s="1065" t="s">
        <v>989</v>
      </c>
      <c r="I6" s="1065" t="s">
        <v>988</v>
      </c>
      <c r="J6" s="1065" t="s">
        <v>987</v>
      </c>
      <c r="K6" s="1065" t="s">
        <v>206</v>
      </c>
      <c r="L6" s="2079"/>
      <c r="M6" s="2084"/>
      <c r="N6" s="2"/>
    </row>
    <row r="7" spans="1:19" s="414" customFormat="1" ht="12.75">
      <c r="A7" s="2"/>
      <c r="B7" s="1063" t="s">
        <v>982</v>
      </c>
      <c r="C7" s="791" t="s">
        <v>986</v>
      </c>
      <c r="D7" s="1061">
        <v>0</v>
      </c>
      <c r="E7" s="1061">
        <v>0</v>
      </c>
      <c r="F7" s="1062">
        <v>0.5</v>
      </c>
      <c r="G7" s="1061">
        <v>0</v>
      </c>
      <c r="H7" s="1061">
        <v>0</v>
      </c>
      <c r="I7" s="1061">
        <v>0</v>
      </c>
      <c r="J7" s="1061">
        <v>0</v>
      </c>
      <c r="K7" s="1061">
        <v>0</v>
      </c>
      <c r="L7" s="1061">
        <v>0</v>
      </c>
      <c r="M7" s="1060">
        <v>0</v>
      </c>
      <c r="N7" s="2"/>
    </row>
    <row r="8" spans="1:19" s="414" customFormat="1" ht="12.75">
      <c r="A8" s="2"/>
      <c r="B8" s="1063"/>
      <c r="C8" s="791" t="s">
        <v>979</v>
      </c>
      <c r="D8" s="1061">
        <v>0</v>
      </c>
      <c r="E8" s="1061">
        <v>0</v>
      </c>
      <c r="F8" s="1062">
        <v>0.7</v>
      </c>
      <c r="G8" s="1061">
        <v>0</v>
      </c>
      <c r="H8" s="1061">
        <v>0</v>
      </c>
      <c r="I8" s="1061">
        <v>0</v>
      </c>
      <c r="J8" s="1061">
        <v>0</v>
      </c>
      <c r="K8" s="1061">
        <v>0</v>
      </c>
      <c r="L8" s="1061">
        <v>0</v>
      </c>
      <c r="M8" s="1060">
        <v>0</v>
      </c>
      <c r="N8" s="2"/>
    </row>
    <row r="9" spans="1:19" s="414" customFormat="1" ht="12.75">
      <c r="A9" s="2"/>
      <c r="B9" s="1063" t="s">
        <v>981</v>
      </c>
      <c r="C9" s="791" t="s">
        <v>986</v>
      </c>
      <c r="D9" s="1061">
        <v>0</v>
      </c>
      <c r="E9" s="1061">
        <v>0</v>
      </c>
      <c r="F9" s="1062">
        <v>0.7</v>
      </c>
      <c r="G9" s="1061">
        <v>0</v>
      </c>
      <c r="H9" s="1061">
        <v>0</v>
      </c>
      <c r="I9" s="1061">
        <v>0</v>
      </c>
      <c r="J9" s="1061">
        <v>0</v>
      </c>
      <c r="K9" s="1061">
        <v>0</v>
      </c>
      <c r="L9" s="1061">
        <v>0</v>
      </c>
      <c r="M9" s="1060">
        <v>0</v>
      </c>
      <c r="N9" s="2"/>
    </row>
    <row r="10" spans="1:19" s="414" customFormat="1" ht="12.75">
      <c r="A10" s="2"/>
      <c r="B10" s="1063"/>
      <c r="C10" s="791" t="s">
        <v>979</v>
      </c>
      <c r="D10" s="1061">
        <v>0</v>
      </c>
      <c r="E10" s="1061">
        <v>0</v>
      </c>
      <c r="F10" s="1062">
        <v>0.9</v>
      </c>
      <c r="G10" s="1061">
        <v>0</v>
      </c>
      <c r="H10" s="1061">
        <v>0</v>
      </c>
      <c r="I10" s="1061">
        <v>0</v>
      </c>
      <c r="J10" s="1061">
        <v>0</v>
      </c>
      <c r="K10" s="1061">
        <v>0</v>
      </c>
      <c r="L10" s="1061">
        <v>0</v>
      </c>
      <c r="M10" s="1060">
        <v>0</v>
      </c>
      <c r="N10" s="2"/>
    </row>
    <row r="11" spans="1:19" s="414" customFormat="1" ht="12.75">
      <c r="A11" s="2"/>
      <c r="B11" s="1063" t="s">
        <v>978</v>
      </c>
      <c r="C11" s="791"/>
      <c r="D11" s="1061">
        <v>0</v>
      </c>
      <c r="E11" s="1061">
        <v>0</v>
      </c>
      <c r="F11" s="1062">
        <v>1.1499999999999999</v>
      </c>
      <c r="G11" s="1061">
        <v>0</v>
      </c>
      <c r="H11" s="1061">
        <v>0</v>
      </c>
      <c r="I11" s="1061">
        <v>0</v>
      </c>
      <c r="J11" s="1061">
        <v>0</v>
      </c>
      <c r="K11" s="1061">
        <v>0</v>
      </c>
      <c r="L11" s="1061">
        <v>0</v>
      </c>
      <c r="M11" s="1060">
        <v>0</v>
      </c>
      <c r="N11" s="2"/>
    </row>
    <row r="12" spans="1:19" s="414" customFormat="1" ht="12.75">
      <c r="A12" s="2"/>
      <c r="B12" s="1063" t="s">
        <v>977</v>
      </c>
      <c r="C12" s="791"/>
      <c r="D12" s="1061">
        <v>0</v>
      </c>
      <c r="E12" s="1061">
        <v>0</v>
      </c>
      <c r="F12" s="1062">
        <v>2.5</v>
      </c>
      <c r="G12" s="1061">
        <v>0</v>
      </c>
      <c r="H12" s="1061">
        <v>0</v>
      </c>
      <c r="I12" s="1061">
        <v>0</v>
      </c>
      <c r="J12" s="1061">
        <v>0</v>
      </c>
      <c r="K12" s="1061">
        <v>0</v>
      </c>
      <c r="L12" s="1061">
        <v>0</v>
      </c>
      <c r="M12" s="1060">
        <v>0</v>
      </c>
      <c r="N12" s="2"/>
    </row>
    <row r="13" spans="1:19" s="414" customFormat="1" ht="12.75">
      <c r="A13" s="2"/>
      <c r="B13" s="1063" t="s">
        <v>976</v>
      </c>
      <c r="C13" s="791"/>
      <c r="D13" s="1061">
        <v>0</v>
      </c>
      <c r="E13" s="1061">
        <v>0</v>
      </c>
      <c r="F13" s="1062" t="s">
        <v>975</v>
      </c>
      <c r="G13" s="1061">
        <v>0</v>
      </c>
      <c r="H13" s="1061">
        <v>0</v>
      </c>
      <c r="I13" s="1061">
        <v>0</v>
      </c>
      <c r="J13" s="1061">
        <v>0</v>
      </c>
      <c r="K13" s="1061">
        <v>0</v>
      </c>
      <c r="L13" s="1061">
        <v>0</v>
      </c>
      <c r="M13" s="1060">
        <v>0</v>
      </c>
      <c r="N13" s="2"/>
    </row>
    <row r="14" spans="1:19" s="414" customFormat="1" ht="12.75">
      <c r="A14" s="2"/>
      <c r="B14" s="1063" t="s">
        <v>206</v>
      </c>
      <c r="C14" s="791"/>
      <c r="D14" s="1061">
        <v>0</v>
      </c>
      <c r="E14" s="1061">
        <v>0</v>
      </c>
      <c r="F14" s="1064"/>
      <c r="G14" s="1061">
        <v>0</v>
      </c>
      <c r="H14" s="1061">
        <v>0</v>
      </c>
      <c r="I14" s="1061">
        <v>0</v>
      </c>
      <c r="J14" s="1061">
        <v>0</v>
      </c>
      <c r="K14" s="1061">
        <v>0</v>
      </c>
      <c r="L14" s="1061">
        <v>0</v>
      </c>
      <c r="M14" s="1060">
        <v>0</v>
      </c>
      <c r="N14" s="2"/>
    </row>
    <row r="15" spans="1:19" s="414" customFormat="1" ht="12.75">
      <c r="A15" s="2"/>
      <c r="B15" s="2075" t="s">
        <v>985</v>
      </c>
      <c r="C15" s="2076"/>
      <c r="D15" s="2076"/>
      <c r="E15" s="2076"/>
      <c r="F15" s="2076"/>
      <c r="G15" s="2076"/>
      <c r="H15" s="2076"/>
      <c r="I15" s="2076"/>
      <c r="J15" s="2076"/>
      <c r="K15" s="2076"/>
      <c r="L15" s="2076"/>
      <c r="M15" s="2077"/>
      <c r="N15" s="2"/>
    </row>
    <row r="16" spans="1:19" s="414" customFormat="1" ht="12.75">
      <c r="A16" s="2"/>
      <c r="B16" s="2080" t="s">
        <v>984</v>
      </c>
      <c r="C16" s="2078" t="s">
        <v>983</v>
      </c>
      <c r="D16" s="2078" t="s">
        <v>972</v>
      </c>
      <c r="E16" s="2078" t="s">
        <v>971</v>
      </c>
      <c r="F16" s="2078" t="s">
        <v>970</v>
      </c>
      <c r="G16" s="2078" t="s">
        <v>969</v>
      </c>
      <c r="H16" s="2078"/>
      <c r="I16" s="2078"/>
      <c r="J16" s="2078"/>
      <c r="K16" s="2078"/>
      <c r="L16" s="2078" t="s">
        <v>968</v>
      </c>
      <c r="M16" s="2083" t="s">
        <v>967</v>
      </c>
      <c r="N16" s="2"/>
    </row>
    <row r="17" spans="1:14" s="414" customFormat="1" ht="12.75">
      <c r="A17" s="2"/>
      <c r="B17" s="2081"/>
      <c r="C17" s="2079"/>
      <c r="D17" s="2079"/>
      <c r="E17" s="2079"/>
      <c r="F17" s="2079"/>
      <c r="G17" s="2079"/>
      <c r="H17" s="2079"/>
      <c r="I17" s="2079"/>
      <c r="J17" s="2079"/>
      <c r="K17" s="2079"/>
      <c r="L17" s="2079"/>
      <c r="M17" s="2084"/>
      <c r="N17" s="2"/>
    </row>
    <row r="18" spans="1:14" s="414" customFormat="1" ht="15" customHeight="1">
      <c r="A18" s="2"/>
      <c r="B18" s="1063" t="s">
        <v>982</v>
      </c>
      <c r="C18" s="791" t="s">
        <v>986</v>
      </c>
      <c r="D18" s="1061">
        <v>0</v>
      </c>
      <c r="E18" s="1061">
        <v>0</v>
      </c>
      <c r="F18" s="1062">
        <v>0.7</v>
      </c>
      <c r="G18" s="2070">
        <v>0</v>
      </c>
      <c r="H18" s="2070"/>
      <c r="I18" s="2070"/>
      <c r="J18" s="2070"/>
      <c r="K18" s="2070"/>
      <c r="L18" s="1061">
        <v>0</v>
      </c>
      <c r="M18" s="1060">
        <v>0</v>
      </c>
      <c r="N18" s="2"/>
    </row>
    <row r="19" spans="1:14" s="414" customFormat="1" ht="15" customHeight="1">
      <c r="A19" s="2"/>
      <c r="B19" s="1063"/>
      <c r="C19" s="791" t="s">
        <v>979</v>
      </c>
      <c r="D19" s="1061">
        <v>0</v>
      </c>
      <c r="E19" s="1061">
        <v>0</v>
      </c>
      <c r="F19" s="1062">
        <v>0.95</v>
      </c>
      <c r="G19" s="2070">
        <v>0</v>
      </c>
      <c r="H19" s="2070"/>
      <c r="I19" s="2070"/>
      <c r="J19" s="2070"/>
      <c r="K19" s="2070"/>
      <c r="L19" s="1061">
        <v>0</v>
      </c>
      <c r="M19" s="1060">
        <v>0</v>
      </c>
      <c r="N19" s="2"/>
    </row>
    <row r="20" spans="1:14" s="414" customFormat="1" ht="15" customHeight="1">
      <c r="A20" s="2"/>
      <c r="B20" s="1063" t="s">
        <v>981</v>
      </c>
      <c r="C20" s="791" t="s">
        <v>986</v>
      </c>
      <c r="D20" s="1061">
        <v>0</v>
      </c>
      <c r="E20" s="1061">
        <v>0</v>
      </c>
      <c r="F20" s="1062">
        <v>0.95</v>
      </c>
      <c r="G20" s="2070">
        <v>0</v>
      </c>
      <c r="H20" s="2070"/>
      <c r="I20" s="2070"/>
      <c r="J20" s="2070"/>
      <c r="K20" s="2070"/>
      <c r="L20" s="1061">
        <v>0</v>
      </c>
      <c r="M20" s="1060">
        <v>0</v>
      </c>
      <c r="N20" s="2"/>
    </row>
    <row r="21" spans="1:14" s="414" customFormat="1" ht="15" customHeight="1">
      <c r="A21" s="2"/>
      <c r="B21" s="1063"/>
      <c r="C21" s="791" t="s">
        <v>979</v>
      </c>
      <c r="D21" s="1061">
        <v>0</v>
      </c>
      <c r="E21" s="1061">
        <v>0</v>
      </c>
      <c r="F21" s="1062">
        <v>1.2</v>
      </c>
      <c r="G21" s="2070">
        <v>0</v>
      </c>
      <c r="H21" s="2070"/>
      <c r="I21" s="2070"/>
      <c r="J21" s="2070"/>
      <c r="K21" s="2070"/>
      <c r="L21" s="1061">
        <v>0</v>
      </c>
      <c r="M21" s="1060">
        <v>0</v>
      </c>
      <c r="N21" s="2"/>
    </row>
    <row r="22" spans="1:14" s="414" customFormat="1" ht="15" customHeight="1">
      <c r="A22" s="2"/>
      <c r="B22" s="1063" t="s">
        <v>978</v>
      </c>
      <c r="C22" s="791"/>
      <c r="D22" s="1061">
        <v>0</v>
      </c>
      <c r="E22" s="1061">
        <v>0</v>
      </c>
      <c r="F22" s="1062">
        <v>1.4</v>
      </c>
      <c r="G22" s="2070">
        <v>0</v>
      </c>
      <c r="H22" s="2070"/>
      <c r="I22" s="2070"/>
      <c r="J22" s="2070"/>
      <c r="K22" s="2070"/>
      <c r="L22" s="1061">
        <v>0</v>
      </c>
      <c r="M22" s="1060">
        <v>0</v>
      </c>
      <c r="N22" s="2"/>
    </row>
    <row r="23" spans="1:14" s="414" customFormat="1" ht="15" customHeight="1">
      <c r="A23" s="2"/>
      <c r="B23" s="1063" t="s">
        <v>977</v>
      </c>
      <c r="C23" s="791"/>
      <c r="D23" s="1061">
        <v>0</v>
      </c>
      <c r="E23" s="1061">
        <v>0</v>
      </c>
      <c r="F23" s="1062">
        <v>2.5</v>
      </c>
      <c r="G23" s="2070">
        <v>0</v>
      </c>
      <c r="H23" s="2070"/>
      <c r="I23" s="2070"/>
      <c r="J23" s="2070"/>
      <c r="K23" s="2070"/>
      <c r="L23" s="1061">
        <v>0</v>
      </c>
      <c r="M23" s="1060">
        <v>0</v>
      </c>
      <c r="N23" s="2"/>
    </row>
    <row r="24" spans="1:14" s="414" customFormat="1" ht="15.75" customHeight="1">
      <c r="A24" s="2"/>
      <c r="B24" s="1063" t="s">
        <v>976</v>
      </c>
      <c r="C24" s="791"/>
      <c r="D24" s="1061">
        <v>0</v>
      </c>
      <c r="E24" s="1061">
        <v>0</v>
      </c>
      <c r="F24" s="1062" t="s">
        <v>975</v>
      </c>
      <c r="G24" s="2070">
        <v>0</v>
      </c>
      <c r="H24" s="2070"/>
      <c r="I24" s="2070"/>
      <c r="J24" s="2070"/>
      <c r="K24" s="2070"/>
      <c r="L24" s="1061">
        <v>0</v>
      </c>
      <c r="M24" s="1060">
        <v>0</v>
      </c>
      <c r="N24" s="2"/>
    </row>
    <row r="25" spans="1:14" s="414" customFormat="1" ht="12.75">
      <c r="A25" s="2"/>
      <c r="B25" s="1063" t="s">
        <v>206</v>
      </c>
      <c r="C25" s="791"/>
      <c r="D25" s="1061">
        <v>0</v>
      </c>
      <c r="E25" s="1061">
        <v>0</v>
      </c>
      <c r="F25" s="1064"/>
      <c r="G25" s="2070">
        <v>0</v>
      </c>
      <c r="H25" s="2070"/>
      <c r="I25" s="2070"/>
      <c r="J25" s="2070"/>
      <c r="K25" s="2070"/>
      <c r="L25" s="1061">
        <v>0</v>
      </c>
      <c r="M25" s="1060">
        <v>0</v>
      </c>
      <c r="N25" s="2"/>
    </row>
    <row r="26" spans="1:14" s="414" customFormat="1" ht="12.75">
      <c r="A26" s="2"/>
      <c r="B26" s="2075" t="s">
        <v>974</v>
      </c>
      <c r="C26" s="2076"/>
      <c r="D26" s="2076"/>
      <c r="E26" s="2076"/>
      <c r="F26" s="2076"/>
      <c r="G26" s="2076"/>
      <c r="H26" s="2076"/>
      <c r="I26" s="2076"/>
      <c r="J26" s="2076"/>
      <c r="K26" s="2076"/>
      <c r="L26" s="2076"/>
      <c r="M26" s="2077"/>
      <c r="N26" s="2"/>
    </row>
    <row r="27" spans="1:14" s="414" customFormat="1" ht="15" customHeight="1">
      <c r="A27" s="2"/>
      <c r="B27" s="2080" t="s">
        <v>973</v>
      </c>
      <c r="C27" s="2078"/>
      <c r="D27" s="2078" t="s">
        <v>972</v>
      </c>
      <c r="E27" s="2078" t="s">
        <v>971</v>
      </c>
      <c r="F27" s="2078" t="s">
        <v>970</v>
      </c>
      <c r="G27" s="2078" t="s">
        <v>969</v>
      </c>
      <c r="H27" s="2078"/>
      <c r="I27" s="2078"/>
      <c r="J27" s="2078"/>
      <c r="K27" s="2078"/>
      <c r="L27" s="2078" t="s">
        <v>968</v>
      </c>
      <c r="M27" s="2083" t="s">
        <v>967</v>
      </c>
      <c r="N27" s="2"/>
    </row>
    <row r="28" spans="1:14" s="414" customFormat="1" ht="15" customHeight="1">
      <c r="A28" s="2"/>
      <c r="B28" s="2081"/>
      <c r="C28" s="2079"/>
      <c r="D28" s="2079"/>
      <c r="E28" s="2079"/>
      <c r="F28" s="2079"/>
      <c r="G28" s="2079"/>
      <c r="H28" s="2079"/>
      <c r="I28" s="2079"/>
      <c r="J28" s="2079"/>
      <c r="K28" s="2079"/>
      <c r="L28" s="2079"/>
      <c r="M28" s="2084"/>
      <c r="N28" s="2"/>
    </row>
    <row r="29" spans="1:14" s="414" customFormat="1" ht="27.75" customHeight="1">
      <c r="A29" s="2"/>
      <c r="B29" s="1063" t="s">
        <v>966</v>
      </c>
      <c r="C29" s="791"/>
      <c r="D29" s="1061">
        <v>0</v>
      </c>
      <c r="E29" s="1061">
        <v>0</v>
      </c>
      <c r="F29" s="1062">
        <v>1.9</v>
      </c>
      <c r="G29" s="2070">
        <v>0</v>
      </c>
      <c r="H29" s="2070"/>
      <c r="I29" s="2070"/>
      <c r="J29" s="2070"/>
      <c r="K29" s="2070"/>
      <c r="L29" s="1061">
        <v>0</v>
      </c>
      <c r="M29" s="1060"/>
      <c r="N29" s="2"/>
    </row>
    <row r="30" spans="1:14" s="414" customFormat="1" ht="14.85" customHeight="1">
      <c r="A30" s="2"/>
      <c r="B30" s="1063" t="s">
        <v>965</v>
      </c>
      <c r="C30" s="791"/>
      <c r="D30" s="1061">
        <v>0</v>
      </c>
      <c r="E30" s="1061">
        <v>0</v>
      </c>
      <c r="F30" s="1062">
        <v>2.9</v>
      </c>
      <c r="G30" s="2070">
        <v>0</v>
      </c>
      <c r="H30" s="2070"/>
      <c r="I30" s="2070"/>
      <c r="J30" s="2070"/>
      <c r="K30" s="2070"/>
      <c r="L30" s="1061">
        <v>0</v>
      </c>
      <c r="M30" s="1060"/>
      <c r="N30" s="2"/>
    </row>
    <row r="31" spans="1:14" s="414" customFormat="1" ht="15" customHeight="1">
      <c r="A31" s="2"/>
      <c r="B31" s="1063" t="s">
        <v>964</v>
      </c>
      <c r="C31" s="791"/>
      <c r="D31" s="1061">
        <v>0</v>
      </c>
      <c r="E31" s="1061">
        <v>0</v>
      </c>
      <c r="F31" s="1062">
        <v>3.7</v>
      </c>
      <c r="G31" s="2070">
        <v>0</v>
      </c>
      <c r="H31" s="2070"/>
      <c r="I31" s="2070"/>
      <c r="J31" s="2070"/>
      <c r="K31" s="2070"/>
      <c r="L31" s="1061">
        <v>0</v>
      </c>
      <c r="M31" s="1060"/>
      <c r="N31" s="2"/>
    </row>
    <row r="32" spans="1:14" s="414" customFormat="1" ht="15.75" customHeight="1">
      <c r="A32" s="2"/>
      <c r="B32" s="1063" t="s">
        <v>206</v>
      </c>
      <c r="C32" s="791"/>
      <c r="D32" s="1061"/>
      <c r="E32" s="1061">
        <v>0</v>
      </c>
      <c r="F32" s="1062"/>
      <c r="G32" s="2070">
        <v>0</v>
      </c>
      <c r="H32" s="2070"/>
      <c r="I32" s="2070"/>
      <c r="J32" s="2070"/>
      <c r="K32" s="2070"/>
      <c r="L32" s="1061">
        <v>0</v>
      </c>
      <c r="M32" s="1060"/>
      <c r="N32" s="2"/>
    </row>
    <row r="33" spans="1:14" s="414" customFormat="1" ht="14.85" customHeight="1">
      <c r="A33" s="2"/>
      <c r="B33" s="2072" t="s">
        <v>963</v>
      </c>
      <c r="C33" s="2072"/>
      <c r="D33" s="2072"/>
      <c r="E33" s="2072"/>
      <c r="F33" s="2072"/>
      <c r="G33" s="2072"/>
      <c r="H33" s="2072"/>
      <c r="I33" s="2072"/>
      <c r="J33" s="2072"/>
      <c r="K33" s="2072"/>
      <c r="L33" s="2072"/>
      <c r="M33" s="885"/>
      <c r="N33" s="2"/>
    </row>
    <row r="34" spans="1:14" s="414" customFormat="1" ht="14.85" customHeight="1">
      <c r="A34" s="2"/>
      <c r="B34" s="1067"/>
      <c r="C34" s="1067"/>
      <c r="D34" s="1067"/>
      <c r="E34" s="1067"/>
      <c r="F34" s="1067"/>
      <c r="G34" s="1067"/>
      <c r="H34" s="1067"/>
      <c r="I34" s="1067"/>
      <c r="J34" s="1067"/>
      <c r="K34" s="1067"/>
      <c r="L34" s="1067"/>
      <c r="M34" s="1066"/>
      <c r="N34" s="2"/>
    </row>
    <row r="35" spans="1:14" ht="27" customHeight="1">
      <c r="B35" s="2085" t="s">
        <v>992</v>
      </c>
      <c r="C35" s="2086"/>
      <c r="D35" s="2086"/>
      <c r="E35" s="2086"/>
      <c r="F35" s="2086"/>
      <c r="G35" s="2086"/>
      <c r="H35" s="2086"/>
      <c r="I35" s="2086"/>
      <c r="J35" s="2086"/>
      <c r="K35" s="2086"/>
      <c r="L35" s="2086"/>
      <c r="M35" s="2087"/>
    </row>
    <row r="36" spans="1:14" s="414" customFormat="1" ht="12.75">
      <c r="A36" s="2"/>
      <c r="B36" s="2088" t="s">
        <v>991</v>
      </c>
      <c r="C36" s="2089"/>
      <c r="D36" s="2089"/>
      <c r="E36" s="2089"/>
      <c r="F36" s="2089"/>
      <c r="G36" s="2089"/>
      <c r="H36" s="2089"/>
      <c r="I36" s="2089"/>
      <c r="J36" s="2089"/>
      <c r="K36" s="2089"/>
      <c r="L36" s="2089"/>
      <c r="M36" s="2090"/>
      <c r="N36" s="2"/>
    </row>
    <row r="37" spans="1:14" s="414" customFormat="1" ht="12.75">
      <c r="A37" s="2"/>
      <c r="B37" s="2080" t="s">
        <v>984</v>
      </c>
      <c r="C37" s="2078" t="s">
        <v>983</v>
      </c>
      <c r="D37" s="2078" t="s">
        <v>972</v>
      </c>
      <c r="E37" s="2078" t="s">
        <v>971</v>
      </c>
      <c r="F37" s="2078" t="s">
        <v>970</v>
      </c>
      <c r="G37" s="2091" t="s">
        <v>969</v>
      </c>
      <c r="H37" s="2091"/>
      <c r="I37" s="2091"/>
      <c r="J37" s="2091"/>
      <c r="K37" s="2091"/>
      <c r="L37" s="2078" t="s">
        <v>968</v>
      </c>
      <c r="M37" s="2083" t="s">
        <v>967</v>
      </c>
      <c r="N37" s="2"/>
    </row>
    <row r="38" spans="1:14" s="414" customFormat="1" ht="12.75">
      <c r="A38" s="2"/>
      <c r="B38" s="2081"/>
      <c r="C38" s="2079"/>
      <c r="D38" s="2079"/>
      <c r="E38" s="2079"/>
      <c r="F38" s="2079"/>
      <c r="G38" s="1065" t="s">
        <v>990</v>
      </c>
      <c r="H38" s="1065" t="s">
        <v>989</v>
      </c>
      <c r="I38" s="1065" t="s">
        <v>988</v>
      </c>
      <c r="J38" s="1065" t="s">
        <v>987</v>
      </c>
      <c r="K38" s="1065" t="s">
        <v>206</v>
      </c>
      <c r="L38" s="2079"/>
      <c r="M38" s="2084"/>
      <c r="N38" s="2"/>
    </row>
    <row r="39" spans="1:14" s="414" customFormat="1" ht="12.75">
      <c r="A39" s="2"/>
      <c r="B39" s="1063" t="s">
        <v>982</v>
      </c>
      <c r="C39" s="791" t="s">
        <v>986</v>
      </c>
      <c r="D39" s="1061">
        <v>0</v>
      </c>
      <c r="E39" s="1061">
        <v>0</v>
      </c>
      <c r="F39" s="1062">
        <v>0.5</v>
      </c>
      <c r="G39" s="1061">
        <v>0</v>
      </c>
      <c r="H39" s="1061">
        <v>0</v>
      </c>
      <c r="I39" s="1061">
        <v>0</v>
      </c>
      <c r="J39" s="1061">
        <v>0</v>
      </c>
      <c r="K39" s="1061">
        <v>0</v>
      </c>
      <c r="L39" s="1061">
        <v>0</v>
      </c>
      <c r="M39" s="1060">
        <v>0</v>
      </c>
      <c r="N39" s="2"/>
    </row>
    <row r="40" spans="1:14" s="414" customFormat="1" ht="12.75">
      <c r="A40" s="2"/>
      <c r="B40" s="1063"/>
      <c r="C40" s="791" t="s">
        <v>979</v>
      </c>
      <c r="D40" s="1061">
        <v>0</v>
      </c>
      <c r="E40" s="1061">
        <v>0</v>
      </c>
      <c r="F40" s="1062">
        <v>0.7</v>
      </c>
      <c r="G40" s="1061">
        <v>0</v>
      </c>
      <c r="H40" s="1061">
        <v>0</v>
      </c>
      <c r="I40" s="1061">
        <v>0</v>
      </c>
      <c r="J40" s="1061">
        <v>0</v>
      </c>
      <c r="K40" s="1061">
        <v>0</v>
      </c>
      <c r="L40" s="1061">
        <v>0</v>
      </c>
      <c r="M40" s="1060">
        <v>0</v>
      </c>
      <c r="N40" s="2"/>
    </row>
    <row r="41" spans="1:14" s="414" customFormat="1" ht="12.75">
      <c r="A41" s="2"/>
      <c r="B41" s="1063" t="s">
        <v>981</v>
      </c>
      <c r="C41" s="791" t="s">
        <v>986</v>
      </c>
      <c r="D41" s="1061">
        <v>0</v>
      </c>
      <c r="E41" s="1061">
        <v>0</v>
      </c>
      <c r="F41" s="1062">
        <v>0.7</v>
      </c>
      <c r="G41" s="1061">
        <v>0</v>
      </c>
      <c r="H41" s="1061">
        <v>0</v>
      </c>
      <c r="I41" s="1061">
        <v>0</v>
      </c>
      <c r="J41" s="1061">
        <v>0</v>
      </c>
      <c r="K41" s="1061">
        <v>0</v>
      </c>
      <c r="L41" s="1061">
        <v>0</v>
      </c>
      <c r="M41" s="1060">
        <v>0</v>
      </c>
      <c r="N41" s="2"/>
    </row>
    <row r="42" spans="1:14" s="414" customFormat="1" ht="12.75">
      <c r="A42" s="2"/>
      <c r="B42" s="1063"/>
      <c r="C42" s="791" t="s">
        <v>979</v>
      </c>
      <c r="D42" s="1061">
        <v>0</v>
      </c>
      <c r="E42" s="1061">
        <v>0</v>
      </c>
      <c r="F42" s="1062">
        <v>0.9</v>
      </c>
      <c r="G42" s="1061">
        <v>0</v>
      </c>
      <c r="H42" s="1061">
        <v>0</v>
      </c>
      <c r="I42" s="1061">
        <v>0</v>
      </c>
      <c r="J42" s="1061">
        <v>0</v>
      </c>
      <c r="K42" s="1061">
        <v>0</v>
      </c>
      <c r="L42" s="1061">
        <v>0</v>
      </c>
      <c r="M42" s="1060">
        <v>0</v>
      </c>
      <c r="N42" s="2"/>
    </row>
    <row r="43" spans="1:14" s="414" customFormat="1" ht="12.75">
      <c r="A43" s="2"/>
      <c r="B43" s="1063" t="s">
        <v>978</v>
      </c>
      <c r="C43" s="791"/>
      <c r="D43" s="1061">
        <v>0</v>
      </c>
      <c r="E43" s="1061">
        <v>0</v>
      </c>
      <c r="F43" s="1062">
        <v>1.1499999999999999</v>
      </c>
      <c r="G43" s="1061">
        <v>0</v>
      </c>
      <c r="H43" s="1061">
        <v>0</v>
      </c>
      <c r="I43" s="1061">
        <v>0</v>
      </c>
      <c r="J43" s="1061">
        <v>0</v>
      </c>
      <c r="K43" s="1061">
        <v>0</v>
      </c>
      <c r="L43" s="1061">
        <v>0</v>
      </c>
      <c r="M43" s="1060">
        <v>0</v>
      </c>
      <c r="N43" s="2"/>
    </row>
    <row r="44" spans="1:14" s="414" customFormat="1" ht="12.75">
      <c r="A44" s="2"/>
      <c r="B44" s="1063" t="s">
        <v>977</v>
      </c>
      <c r="C44" s="791"/>
      <c r="D44" s="1061">
        <v>0</v>
      </c>
      <c r="E44" s="1061">
        <v>0</v>
      </c>
      <c r="F44" s="1062">
        <v>2.5</v>
      </c>
      <c r="G44" s="1061">
        <v>0</v>
      </c>
      <c r="H44" s="1061">
        <v>0</v>
      </c>
      <c r="I44" s="1061">
        <v>0</v>
      </c>
      <c r="J44" s="1061">
        <v>0</v>
      </c>
      <c r="K44" s="1061">
        <v>0</v>
      </c>
      <c r="L44" s="1061">
        <v>0</v>
      </c>
      <c r="M44" s="1060">
        <v>0</v>
      </c>
      <c r="N44" s="2"/>
    </row>
    <row r="45" spans="1:14" s="414" customFormat="1" ht="12.75">
      <c r="A45" s="2"/>
      <c r="B45" s="1063" t="s">
        <v>976</v>
      </c>
      <c r="C45" s="791"/>
      <c r="D45" s="1061">
        <v>0</v>
      </c>
      <c r="E45" s="1061">
        <v>0</v>
      </c>
      <c r="F45" s="1062" t="s">
        <v>975</v>
      </c>
      <c r="G45" s="1061">
        <v>0</v>
      </c>
      <c r="H45" s="1061">
        <v>0</v>
      </c>
      <c r="I45" s="1061">
        <v>0</v>
      </c>
      <c r="J45" s="1061">
        <v>0</v>
      </c>
      <c r="K45" s="1061">
        <v>0</v>
      </c>
      <c r="L45" s="1061">
        <v>0</v>
      </c>
      <c r="M45" s="1060">
        <v>0</v>
      </c>
      <c r="N45" s="2"/>
    </row>
    <row r="46" spans="1:14" s="414" customFormat="1" ht="12.75">
      <c r="A46" s="2"/>
      <c r="B46" s="1063" t="s">
        <v>206</v>
      </c>
      <c r="C46" s="791"/>
      <c r="D46" s="1061">
        <v>0</v>
      </c>
      <c r="E46" s="1061">
        <v>0</v>
      </c>
      <c r="F46" s="1064"/>
      <c r="G46" s="1061">
        <v>0</v>
      </c>
      <c r="H46" s="1061">
        <v>0</v>
      </c>
      <c r="I46" s="1061">
        <v>0</v>
      </c>
      <c r="J46" s="1061">
        <v>0</v>
      </c>
      <c r="K46" s="1061">
        <v>0</v>
      </c>
      <c r="L46" s="1061">
        <v>0</v>
      </c>
      <c r="M46" s="1060">
        <v>0</v>
      </c>
      <c r="N46" s="2"/>
    </row>
    <row r="47" spans="1:14" s="414" customFormat="1" ht="12.75">
      <c r="A47" s="2"/>
      <c r="B47" s="2075" t="s">
        <v>985</v>
      </c>
      <c r="C47" s="2076"/>
      <c r="D47" s="2076"/>
      <c r="E47" s="2076"/>
      <c r="F47" s="2076"/>
      <c r="G47" s="2076"/>
      <c r="H47" s="2076"/>
      <c r="I47" s="2076"/>
      <c r="J47" s="2076"/>
      <c r="K47" s="2076"/>
      <c r="L47" s="2076"/>
      <c r="M47" s="2077"/>
      <c r="N47" s="2"/>
    </row>
    <row r="48" spans="1:14" s="414" customFormat="1" ht="15" customHeight="1">
      <c r="A48" s="2"/>
      <c r="B48" s="2080" t="s">
        <v>984</v>
      </c>
      <c r="C48" s="2078" t="s">
        <v>983</v>
      </c>
      <c r="D48" s="2078" t="s">
        <v>972</v>
      </c>
      <c r="E48" s="2078" t="s">
        <v>971</v>
      </c>
      <c r="F48" s="2078" t="s">
        <v>970</v>
      </c>
      <c r="G48" s="2078" t="s">
        <v>969</v>
      </c>
      <c r="H48" s="2078"/>
      <c r="I48" s="2078"/>
      <c r="J48" s="2078"/>
      <c r="K48" s="2078"/>
      <c r="L48" s="2078" t="s">
        <v>968</v>
      </c>
      <c r="M48" s="2083" t="s">
        <v>967</v>
      </c>
      <c r="N48" s="2"/>
    </row>
    <row r="49" spans="1:14" s="414" customFormat="1" ht="15" customHeight="1">
      <c r="A49" s="2"/>
      <c r="B49" s="2081"/>
      <c r="C49" s="2079"/>
      <c r="D49" s="2079"/>
      <c r="E49" s="2079"/>
      <c r="F49" s="2079"/>
      <c r="G49" s="2079"/>
      <c r="H49" s="2079"/>
      <c r="I49" s="2079"/>
      <c r="J49" s="2079"/>
      <c r="K49" s="2079"/>
      <c r="L49" s="2079"/>
      <c r="M49" s="2084"/>
      <c r="N49" s="2"/>
    </row>
    <row r="50" spans="1:14" s="414" customFormat="1" ht="14.85" customHeight="1">
      <c r="A50" s="2"/>
      <c r="B50" s="1063" t="s">
        <v>982</v>
      </c>
      <c r="C50" s="791" t="s">
        <v>980</v>
      </c>
      <c r="D50" s="1061">
        <v>0</v>
      </c>
      <c r="E50" s="1061">
        <v>0</v>
      </c>
      <c r="F50" s="1062">
        <v>0.7</v>
      </c>
      <c r="G50" s="2070">
        <v>0</v>
      </c>
      <c r="H50" s="2070"/>
      <c r="I50" s="2070"/>
      <c r="J50" s="2070"/>
      <c r="K50" s="2070"/>
      <c r="L50" s="1061">
        <v>0</v>
      </c>
      <c r="M50" s="1060">
        <v>0</v>
      </c>
      <c r="N50" s="2"/>
    </row>
    <row r="51" spans="1:14" s="414" customFormat="1" ht="14.85" customHeight="1">
      <c r="A51" s="2"/>
      <c r="B51" s="1063"/>
      <c r="C51" s="791" t="s">
        <v>979</v>
      </c>
      <c r="D51" s="1061">
        <v>0</v>
      </c>
      <c r="E51" s="1061">
        <v>0</v>
      </c>
      <c r="F51" s="1062">
        <v>0.95</v>
      </c>
      <c r="G51" s="2070">
        <v>0</v>
      </c>
      <c r="H51" s="2070"/>
      <c r="I51" s="2070"/>
      <c r="J51" s="2070"/>
      <c r="K51" s="2070"/>
      <c r="L51" s="1061">
        <v>0</v>
      </c>
      <c r="M51" s="1060">
        <v>0</v>
      </c>
      <c r="N51" s="2"/>
    </row>
    <row r="52" spans="1:14" s="414" customFormat="1" ht="14.85" customHeight="1">
      <c r="A52" s="2"/>
      <c r="B52" s="1063" t="s">
        <v>981</v>
      </c>
      <c r="C52" s="791" t="s">
        <v>980</v>
      </c>
      <c r="D52" s="1061">
        <v>0</v>
      </c>
      <c r="E52" s="1061">
        <v>0</v>
      </c>
      <c r="F52" s="1062">
        <v>0.95</v>
      </c>
      <c r="G52" s="2070">
        <v>0</v>
      </c>
      <c r="H52" s="2070"/>
      <c r="I52" s="2070"/>
      <c r="J52" s="2070"/>
      <c r="K52" s="2070"/>
      <c r="L52" s="1061">
        <v>0</v>
      </c>
      <c r="M52" s="1060">
        <v>0</v>
      </c>
      <c r="N52" s="2"/>
    </row>
    <row r="53" spans="1:14" s="414" customFormat="1" ht="14.85" customHeight="1">
      <c r="A53" s="2"/>
      <c r="B53" s="1063"/>
      <c r="C53" s="791" t="s">
        <v>979</v>
      </c>
      <c r="D53" s="1061">
        <v>0</v>
      </c>
      <c r="E53" s="1061">
        <v>0</v>
      </c>
      <c r="F53" s="1062">
        <v>1.2</v>
      </c>
      <c r="G53" s="2070">
        <v>0</v>
      </c>
      <c r="H53" s="2070"/>
      <c r="I53" s="2070"/>
      <c r="J53" s="2070"/>
      <c r="K53" s="2070"/>
      <c r="L53" s="1061">
        <v>0</v>
      </c>
      <c r="M53" s="1060">
        <v>0</v>
      </c>
      <c r="N53" s="2"/>
    </row>
    <row r="54" spans="1:14" s="414" customFormat="1" ht="14.85" customHeight="1">
      <c r="A54" s="2"/>
      <c r="B54" s="1063" t="s">
        <v>978</v>
      </c>
      <c r="C54" s="791"/>
      <c r="D54" s="1061">
        <v>0</v>
      </c>
      <c r="E54" s="1061">
        <v>0</v>
      </c>
      <c r="F54" s="1062">
        <v>1.4</v>
      </c>
      <c r="G54" s="2070">
        <v>0</v>
      </c>
      <c r="H54" s="2070"/>
      <c r="I54" s="2070"/>
      <c r="J54" s="2070"/>
      <c r="K54" s="2070"/>
      <c r="L54" s="1061">
        <v>0</v>
      </c>
      <c r="M54" s="1060">
        <v>0</v>
      </c>
      <c r="N54" s="2"/>
    </row>
    <row r="55" spans="1:14" s="414" customFormat="1" ht="14.85" customHeight="1">
      <c r="A55" s="2"/>
      <c r="B55" s="1063" t="s">
        <v>977</v>
      </c>
      <c r="C55" s="791"/>
      <c r="D55" s="1061">
        <v>0</v>
      </c>
      <c r="E55" s="1061">
        <v>0</v>
      </c>
      <c r="F55" s="1062">
        <v>2.5</v>
      </c>
      <c r="G55" s="2070">
        <v>0</v>
      </c>
      <c r="H55" s="2070"/>
      <c r="I55" s="2070"/>
      <c r="J55" s="2070"/>
      <c r="K55" s="2070"/>
      <c r="L55" s="1061">
        <v>0</v>
      </c>
      <c r="M55" s="1060">
        <v>0</v>
      </c>
      <c r="N55" s="2"/>
    </row>
    <row r="56" spans="1:14" s="414" customFormat="1" ht="15" customHeight="1">
      <c r="A56" s="2"/>
      <c r="B56" s="1063" t="s">
        <v>976</v>
      </c>
      <c r="C56" s="791"/>
      <c r="D56" s="1061">
        <v>0</v>
      </c>
      <c r="E56" s="1061">
        <v>0</v>
      </c>
      <c r="F56" s="1062" t="s">
        <v>975</v>
      </c>
      <c r="G56" s="2070">
        <v>0</v>
      </c>
      <c r="H56" s="2070"/>
      <c r="I56" s="2070"/>
      <c r="J56" s="2070"/>
      <c r="K56" s="2070"/>
      <c r="L56" s="1061">
        <v>0</v>
      </c>
      <c r="M56" s="1060">
        <v>0</v>
      </c>
      <c r="N56" s="2"/>
    </row>
    <row r="57" spans="1:14" s="414" customFormat="1" ht="12.75">
      <c r="A57" s="2"/>
      <c r="B57" s="1063" t="s">
        <v>206</v>
      </c>
      <c r="C57" s="791"/>
      <c r="D57" s="1061">
        <v>0</v>
      </c>
      <c r="E57" s="1061">
        <v>0</v>
      </c>
      <c r="F57" s="1064"/>
      <c r="G57" s="2082">
        <v>0</v>
      </c>
      <c r="H57" s="2082"/>
      <c r="I57" s="2082"/>
      <c r="J57" s="2082"/>
      <c r="K57" s="2082"/>
      <c r="L57" s="1061">
        <v>0</v>
      </c>
      <c r="M57" s="1060">
        <v>0</v>
      </c>
      <c r="N57" s="2"/>
    </row>
    <row r="58" spans="1:14" s="414" customFormat="1" ht="12.75">
      <c r="A58" s="2"/>
      <c r="B58" s="2075" t="s">
        <v>974</v>
      </c>
      <c r="C58" s="2076"/>
      <c r="D58" s="2076"/>
      <c r="E58" s="2076"/>
      <c r="F58" s="2076"/>
      <c r="G58" s="2076"/>
      <c r="H58" s="2076"/>
      <c r="I58" s="2076"/>
      <c r="J58" s="2076"/>
      <c r="K58" s="2076"/>
      <c r="L58" s="2076"/>
      <c r="M58" s="2077"/>
      <c r="N58" s="2"/>
    </row>
    <row r="59" spans="1:14" s="414" customFormat="1" ht="15" customHeight="1">
      <c r="A59" s="2"/>
      <c r="B59" s="2080" t="s">
        <v>973</v>
      </c>
      <c r="C59" s="2078"/>
      <c r="D59" s="2078" t="s">
        <v>972</v>
      </c>
      <c r="E59" s="2078" t="s">
        <v>971</v>
      </c>
      <c r="F59" s="2078" t="s">
        <v>970</v>
      </c>
      <c r="G59" s="2078" t="s">
        <v>969</v>
      </c>
      <c r="H59" s="2078"/>
      <c r="I59" s="2078"/>
      <c r="J59" s="2078"/>
      <c r="K59" s="2078"/>
      <c r="L59" s="2078" t="s">
        <v>968</v>
      </c>
      <c r="M59" s="2083" t="s">
        <v>967</v>
      </c>
      <c r="N59" s="2"/>
    </row>
    <row r="60" spans="1:14" s="414" customFormat="1" ht="15" customHeight="1">
      <c r="A60" s="2"/>
      <c r="B60" s="2081"/>
      <c r="C60" s="2079"/>
      <c r="D60" s="2079"/>
      <c r="E60" s="2079"/>
      <c r="F60" s="2079"/>
      <c r="G60" s="2079"/>
      <c r="H60" s="2079"/>
      <c r="I60" s="2079"/>
      <c r="J60" s="2079"/>
      <c r="K60" s="2079"/>
      <c r="L60" s="2079"/>
      <c r="M60" s="2084"/>
      <c r="N60" s="2"/>
    </row>
    <row r="61" spans="1:14" s="414" customFormat="1" ht="27.75" customHeight="1">
      <c r="A61" s="2"/>
      <c r="B61" s="1063" t="s">
        <v>966</v>
      </c>
      <c r="C61" s="791"/>
      <c r="D61" s="1061">
        <v>0</v>
      </c>
      <c r="E61" s="1061">
        <v>0</v>
      </c>
      <c r="F61" s="1062">
        <v>1.9</v>
      </c>
      <c r="G61" s="2070">
        <v>0</v>
      </c>
      <c r="H61" s="2070"/>
      <c r="I61" s="2070"/>
      <c r="J61" s="2070"/>
      <c r="K61" s="2070"/>
      <c r="L61" s="1061">
        <v>0</v>
      </c>
      <c r="M61" s="1060"/>
      <c r="N61" s="2"/>
    </row>
    <row r="62" spans="1:14" s="414" customFormat="1" ht="14.85" customHeight="1">
      <c r="A62" s="2"/>
      <c r="B62" s="1063" t="s">
        <v>965</v>
      </c>
      <c r="C62" s="791"/>
      <c r="D62" s="1061">
        <v>0</v>
      </c>
      <c r="E62" s="1061">
        <v>0</v>
      </c>
      <c r="F62" s="1062">
        <v>2.9</v>
      </c>
      <c r="G62" s="2070">
        <v>0</v>
      </c>
      <c r="H62" s="2070"/>
      <c r="I62" s="2070"/>
      <c r="J62" s="2070"/>
      <c r="K62" s="2070"/>
      <c r="L62" s="1061">
        <v>0</v>
      </c>
      <c r="M62" s="1060"/>
      <c r="N62" s="2"/>
    </row>
    <row r="63" spans="1:14" s="414" customFormat="1" ht="15" customHeight="1">
      <c r="A63" s="2"/>
      <c r="B63" s="1063" t="s">
        <v>964</v>
      </c>
      <c r="C63" s="791"/>
      <c r="D63" s="1061">
        <v>0</v>
      </c>
      <c r="E63" s="1061">
        <v>0</v>
      </c>
      <c r="F63" s="1062">
        <v>3.7</v>
      </c>
      <c r="G63" s="2070">
        <v>0</v>
      </c>
      <c r="H63" s="2070"/>
      <c r="I63" s="2070"/>
      <c r="J63" s="2070"/>
      <c r="K63" s="2070"/>
      <c r="L63" s="1061">
        <v>0</v>
      </c>
      <c r="M63" s="1060"/>
      <c r="N63" s="2"/>
    </row>
    <row r="64" spans="1:14" s="414" customFormat="1" ht="15" customHeight="1">
      <c r="A64" s="2"/>
      <c r="B64" s="1059" t="s">
        <v>206</v>
      </c>
      <c r="C64" s="866"/>
      <c r="D64" s="1057"/>
      <c r="E64" s="1057">
        <v>0</v>
      </c>
      <c r="F64" s="1058"/>
      <c r="G64" s="2073">
        <v>0</v>
      </c>
      <c r="H64" s="2073"/>
      <c r="I64" s="2073"/>
      <c r="J64" s="2073"/>
      <c r="K64" s="2073"/>
      <c r="L64" s="1057">
        <v>0</v>
      </c>
      <c r="M64" s="1056"/>
      <c r="N64" s="2"/>
    </row>
    <row r="65" spans="1:14" s="414" customFormat="1" ht="14.85" customHeight="1">
      <c r="A65" s="2"/>
      <c r="B65" s="2074" t="s">
        <v>963</v>
      </c>
      <c r="C65" s="2074"/>
      <c r="D65" s="2074"/>
      <c r="E65" s="2074"/>
      <c r="F65" s="2074"/>
      <c r="G65" s="2074"/>
      <c r="H65" s="2074"/>
      <c r="I65" s="2074"/>
      <c r="J65" s="2074"/>
      <c r="K65" s="2074"/>
      <c r="L65" s="2074"/>
      <c r="M65" s="2"/>
      <c r="N65" s="2"/>
    </row>
    <row r="66" spans="1:14" s="414" customFormat="1" ht="7.35" customHeight="1">
      <c r="A66" s="2"/>
      <c r="B66" s="1055"/>
      <c r="C66" s="2"/>
      <c r="D66" s="2"/>
      <c r="E66" s="2"/>
      <c r="F66" s="2"/>
      <c r="G66" s="2"/>
      <c r="H66" s="2"/>
      <c r="I66" s="2"/>
      <c r="J66" s="2"/>
      <c r="K66" s="2"/>
      <c r="L66" s="2"/>
      <c r="M66" s="2"/>
      <c r="N66" s="2"/>
    </row>
    <row r="67" spans="1:14" s="414" customFormat="1" ht="12.75" hidden="1">
      <c r="A67" s="2"/>
      <c r="B67" s="522"/>
      <c r="C67" s="2"/>
      <c r="D67" s="2"/>
      <c r="E67" s="2"/>
      <c r="F67" s="2"/>
      <c r="G67" s="2"/>
      <c r="H67" s="2"/>
      <c r="I67" s="2"/>
      <c r="J67" s="2"/>
      <c r="K67" s="2"/>
      <c r="L67" s="2"/>
      <c r="M67" s="2"/>
      <c r="N67" s="2"/>
    </row>
    <row r="68" spans="1:14" s="414" customFormat="1" ht="12.75" hidden="1">
      <c r="A68" s="2"/>
      <c r="B68" s="522"/>
      <c r="C68" s="2"/>
      <c r="D68" s="2"/>
      <c r="E68" s="2"/>
      <c r="F68" s="2"/>
      <c r="G68" s="2"/>
      <c r="H68" s="2"/>
      <c r="I68" s="2"/>
      <c r="J68" s="2"/>
      <c r="K68" s="2"/>
      <c r="L68" s="2"/>
      <c r="M68" s="2"/>
      <c r="N68" s="2"/>
    </row>
    <row r="69" spans="1:14" s="414" customFormat="1" ht="12.75" hidden="1">
      <c r="A69" s="2"/>
      <c r="B69" s="522"/>
      <c r="C69" s="2"/>
      <c r="D69" s="2"/>
      <c r="E69" s="2"/>
      <c r="F69" s="2"/>
      <c r="G69" s="2"/>
      <c r="H69" s="2"/>
      <c r="I69" s="2"/>
      <c r="J69" s="2"/>
      <c r="K69" s="2"/>
      <c r="L69" s="2"/>
      <c r="M69" s="2"/>
      <c r="N69" s="2"/>
    </row>
    <row r="70" spans="1:14" s="414" customFormat="1" ht="12.75" hidden="1">
      <c r="A70" s="2"/>
      <c r="B70" s="522"/>
      <c r="C70" s="2"/>
      <c r="D70" s="2"/>
      <c r="E70" s="2"/>
      <c r="F70" s="2"/>
      <c r="G70" s="2"/>
      <c r="H70" s="2"/>
      <c r="I70" s="2"/>
      <c r="J70" s="2"/>
      <c r="K70" s="2"/>
      <c r="L70" s="2"/>
      <c r="M70" s="2"/>
      <c r="N70" s="2"/>
    </row>
    <row r="71" spans="1:14" s="414" customFormat="1" ht="12.75" hidden="1">
      <c r="A71" s="2"/>
      <c r="B71" s="522"/>
      <c r="C71" s="2"/>
      <c r="D71" s="2"/>
      <c r="E71" s="2"/>
      <c r="F71" s="2"/>
      <c r="G71" s="2"/>
      <c r="H71" s="2"/>
      <c r="I71" s="2"/>
      <c r="J71" s="2"/>
      <c r="K71" s="2"/>
      <c r="L71" s="2"/>
      <c r="M71" s="2"/>
      <c r="N71" s="2"/>
    </row>
    <row r="72" spans="1:14" s="414" customFormat="1" ht="12.75" hidden="1">
      <c r="A72" s="2"/>
      <c r="B72" s="522"/>
      <c r="C72" s="2"/>
      <c r="D72" s="2"/>
      <c r="E72" s="2"/>
      <c r="F72" s="2"/>
      <c r="G72" s="2"/>
      <c r="H72" s="2"/>
      <c r="I72" s="2"/>
      <c r="J72" s="2"/>
      <c r="K72" s="2"/>
      <c r="L72" s="2"/>
      <c r="M72" s="2"/>
      <c r="N72" s="2"/>
    </row>
    <row r="73" spans="1:14" s="414" customFormat="1" ht="12.75" hidden="1">
      <c r="A73" s="2"/>
      <c r="B73" s="2"/>
      <c r="C73" s="2"/>
      <c r="D73" s="2"/>
      <c r="E73" s="2"/>
      <c r="F73" s="2"/>
      <c r="G73" s="2"/>
      <c r="H73" s="2"/>
      <c r="I73" s="2"/>
      <c r="J73" s="2"/>
      <c r="K73" s="2"/>
      <c r="L73" s="2"/>
      <c r="M73" s="2"/>
      <c r="N73" s="2"/>
    </row>
    <row r="74" spans="1:14" s="414" customFormat="1" ht="12.75" hidden="1">
      <c r="A74" s="2"/>
      <c r="B74" s="1055"/>
      <c r="C74" s="2"/>
      <c r="D74" s="2"/>
      <c r="E74" s="2"/>
      <c r="F74" s="2"/>
      <c r="G74" s="2"/>
      <c r="H74" s="2"/>
      <c r="I74" s="2"/>
      <c r="J74" s="2"/>
      <c r="K74" s="2"/>
      <c r="L74" s="2"/>
      <c r="M74" s="2"/>
      <c r="N74" s="2"/>
    </row>
    <row r="75" spans="1:14" s="414" customFormat="1" ht="12.75" hidden="1">
      <c r="A75" s="2"/>
      <c r="B75" s="2"/>
      <c r="C75" s="2"/>
      <c r="D75" s="2"/>
      <c r="E75" s="2"/>
      <c r="F75" s="2"/>
      <c r="G75" s="2"/>
      <c r="H75" s="2"/>
      <c r="I75" s="2"/>
      <c r="J75" s="2"/>
      <c r="K75" s="2"/>
      <c r="L75" s="2"/>
      <c r="M75" s="2"/>
      <c r="N75" s="2"/>
    </row>
    <row r="76" spans="1:14" s="414" customFormat="1" ht="12.75" hidden="1">
      <c r="A76" s="2"/>
      <c r="B76" s="1055"/>
      <c r="C76" s="2"/>
      <c r="D76" s="2"/>
      <c r="E76" s="2"/>
      <c r="F76" s="2"/>
      <c r="G76" s="2"/>
      <c r="H76" s="2"/>
      <c r="I76" s="2"/>
      <c r="J76" s="2"/>
      <c r="K76" s="2"/>
      <c r="L76" s="2"/>
      <c r="M76" s="2"/>
      <c r="N76" s="2"/>
    </row>
    <row r="77" spans="1:14" s="414" customFormat="1" ht="25.5" hidden="1" customHeight="1">
      <c r="A77" s="2"/>
      <c r="B77" s="2071"/>
      <c r="C77" s="2071"/>
      <c r="D77" s="2071"/>
      <c r="E77" s="2071"/>
      <c r="F77" s="2071"/>
      <c r="G77" s="2071"/>
      <c r="H77" s="2071"/>
      <c r="I77" s="2071"/>
      <c r="J77" s="2071"/>
      <c r="K77" s="2071"/>
      <c r="L77" s="2071"/>
      <c r="M77" s="2071"/>
      <c r="N77" s="2071"/>
    </row>
    <row r="78" spans="1:14" s="414" customFormat="1" ht="12.75" hidden="1">
      <c r="A78" s="2"/>
      <c r="B78" s="1055"/>
      <c r="C78" s="2"/>
      <c r="D78" s="2"/>
      <c r="E78" s="2"/>
      <c r="F78" s="2"/>
      <c r="G78" s="2"/>
      <c r="H78" s="2"/>
      <c r="I78" s="2"/>
      <c r="J78" s="2"/>
      <c r="K78" s="2"/>
      <c r="L78" s="2"/>
      <c r="M78" s="2"/>
      <c r="N78" s="2"/>
    </row>
    <row r="79" spans="1:14" s="414" customFormat="1" ht="12.75" hidden="1">
      <c r="A79" s="2"/>
      <c r="B79" s="1055"/>
      <c r="C79" s="2"/>
      <c r="D79" s="2"/>
      <c r="E79" s="2"/>
      <c r="F79" s="2"/>
      <c r="G79" s="2"/>
      <c r="H79" s="2"/>
      <c r="I79" s="2"/>
      <c r="J79" s="2"/>
      <c r="K79" s="2"/>
      <c r="L79" s="2"/>
      <c r="M79" s="2"/>
      <c r="N79" s="2"/>
    </row>
    <row r="80" spans="1:14" s="414" customFormat="1" ht="12.75" hidden="1">
      <c r="A80" s="2"/>
      <c r="B80" s="1055"/>
      <c r="C80" s="2"/>
      <c r="D80" s="2"/>
      <c r="E80" s="2"/>
      <c r="F80" s="2"/>
      <c r="G80" s="2"/>
      <c r="H80" s="2"/>
      <c r="I80" s="2"/>
      <c r="J80" s="2"/>
      <c r="K80" s="2"/>
      <c r="L80" s="2"/>
      <c r="M80" s="2"/>
      <c r="N80" s="2"/>
    </row>
    <row r="81" spans="1:14" s="414" customFormat="1" ht="12.75" hidden="1">
      <c r="A81" s="2"/>
      <c r="B81" s="1055"/>
      <c r="C81" s="2"/>
      <c r="D81" s="2"/>
      <c r="E81" s="2"/>
      <c r="F81" s="2"/>
      <c r="G81" s="2"/>
      <c r="H81" s="2"/>
      <c r="I81" s="2"/>
      <c r="J81" s="2"/>
      <c r="K81" s="2"/>
      <c r="L81" s="2"/>
      <c r="M81" s="2"/>
      <c r="N81" s="2"/>
    </row>
    <row r="82" spans="1:14" s="414" customFormat="1" ht="15" hidden="1" customHeight="1">
      <c r="A82" s="2"/>
      <c r="B82" s="2"/>
      <c r="C82" s="2"/>
      <c r="D82" s="2"/>
      <c r="E82" s="2"/>
      <c r="F82" s="2"/>
      <c r="G82" s="2"/>
      <c r="H82" s="2"/>
      <c r="I82" s="2"/>
      <c r="J82" s="2"/>
      <c r="K82" s="2"/>
      <c r="L82" s="2"/>
      <c r="M82" s="2"/>
      <c r="N82" s="2"/>
    </row>
    <row r="83" spans="1:14" s="414" customFormat="1" ht="12.75" hidden="1">
      <c r="A83" s="2"/>
      <c r="B83" s="1054"/>
      <c r="C83" s="2"/>
      <c r="D83" s="2"/>
      <c r="E83" s="2"/>
      <c r="F83" s="2"/>
      <c r="G83" s="2"/>
      <c r="H83" s="2"/>
      <c r="I83" s="2"/>
      <c r="J83" s="2"/>
      <c r="K83" s="2"/>
      <c r="L83" s="2"/>
      <c r="M83" s="2"/>
      <c r="N83" s="2"/>
    </row>
    <row r="84" spans="1:14" s="414" customFormat="1" ht="12.75" hidden="1">
      <c r="A84" s="2"/>
      <c r="B84" s="1053"/>
      <c r="C84" s="2"/>
      <c r="D84" s="2"/>
      <c r="E84" s="2"/>
      <c r="F84" s="2"/>
      <c r="G84" s="2"/>
      <c r="H84" s="2"/>
      <c r="I84" s="2"/>
      <c r="J84" s="2"/>
      <c r="K84" s="2"/>
      <c r="L84" s="2"/>
      <c r="M84" s="2"/>
      <c r="N84" s="2"/>
    </row>
    <row r="85" spans="1:14" s="414" customFormat="1" ht="12.75" hidden="1">
      <c r="A85" s="2"/>
      <c r="B85" s="1053"/>
      <c r="C85" s="2"/>
      <c r="D85" s="2"/>
      <c r="E85" s="2"/>
      <c r="F85" s="2"/>
      <c r="G85" s="2"/>
      <c r="H85" s="2"/>
      <c r="I85" s="2"/>
      <c r="J85" s="2"/>
      <c r="K85" s="2"/>
      <c r="L85" s="2"/>
      <c r="M85" s="2"/>
      <c r="N85" s="2"/>
    </row>
    <row r="86" spans="1:14" s="414" customFormat="1" ht="12.75" hidden="1">
      <c r="A86" s="2"/>
      <c r="B86" s="1053"/>
      <c r="C86" s="2"/>
      <c r="D86" s="2"/>
      <c r="E86" s="2"/>
      <c r="F86" s="2"/>
      <c r="G86" s="2"/>
      <c r="H86" s="2"/>
      <c r="I86" s="2"/>
      <c r="J86" s="2"/>
      <c r="K86" s="2"/>
      <c r="L86" s="2"/>
      <c r="M86" s="2"/>
      <c r="N86" s="2"/>
    </row>
    <row r="87" spans="1:14" s="414" customFormat="1" ht="12.75" hidden="1">
      <c r="A87" s="2"/>
      <c r="B87" s="1053"/>
      <c r="C87" s="2"/>
      <c r="D87" s="2"/>
      <c r="E87" s="2"/>
      <c r="F87" s="2"/>
      <c r="G87" s="2"/>
      <c r="H87" s="2"/>
      <c r="I87" s="2"/>
      <c r="J87" s="2"/>
      <c r="K87" s="2"/>
      <c r="L87" s="2"/>
      <c r="M87" s="2"/>
      <c r="N87" s="2"/>
    </row>
    <row r="88" spans="1:14" s="414" customFormat="1" ht="12.75" hidden="1">
      <c r="A88" s="2"/>
      <c r="B88" s="1053"/>
      <c r="C88" s="2"/>
      <c r="D88" s="2"/>
      <c r="E88" s="2"/>
      <c r="F88" s="2"/>
      <c r="G88" s="2"/>
      <c r="H88" s="2"/>
      <c r="I88" s="2"/>
      <c r="J88" s="2"/>
      <c r="K88" s="2"/>
      <c r="L88" s="2"/>
      <c r="M88" s="2"/>
      <c r="N88" s="2"/>
    </row>
    <row r="89" spans="1:14" s="414" customFormat="1" ht="12.75" hidden="1">
      <c r="A89" s="2"/>
      <c r="B89" s="1053"/>
      <c r="C89" s="2"/>
      <c r="D89" s="2"/>
      <c r="E89" s="2"/>
      <c r="F89" s="2"/>
      <c r="G89" s="2"/>
      <c r="H89" s="2"/>
      <c r="I89" s="2"/>
      <c r="J89" s="2"/>
      <c r="K89" s="2"/>
      <c r="L89" s="2"/>
      <c r="M89" s="2"/>
      <c r="N89" s="2"/>
    </row>
    <row r="90" spans="1:14" s="414" customFormat="1" ht="12.75" hidden="1">
      <c r="A90" s="2"/>
      <c r="B90" s="1053"/>
      <c r="C90" s="2"/>
      <c r="D90" s="2"/>
      <c r="E90" s="2"/>
      <c r="F90" s="2"/>
      <c r="G90" s="2"/>
      <c r="H90" s="2"/>
      <c r="I90" s="2"/>
      <c r="J90" s="2"/>
      <c r="K90" s="2"/>
      <c r="L90" s="2"/>
      <c r="M90" s="2"/>
      <c r="N90" s="2"/>
    </row>
    <row r="91" spans="1:14" s="414" customFormat="1" ht="12.75" hidden="1">
      <c r="A91" s="2"/>
      <c r="B91" s="1053"/>
      <c r="C91" s="2"/>
      <c r="D91" s="2"/>
      <c r="E91" s="2"/>
      <c r="F91" s="2"/>
      <c r="G91" s="2"/>
      <c r="H91" s="2"/>
      <c r="I91" s="2"/>
      <c r="J91" s="2"/>
      <c r="K91" s="2"/>
      <c r="L91" s="2"/>
      <c r="M91" s="2"/>
      <c r="N91" s="2"/>
    </row>
    <row r="92" spans="1:14" s="414" customFormat="1" ht="12.75" hidden="1">
      <c r="A92" s="2"/>
      <c r="B92" s="1053"/>
      <c r="C92" s="2"/>
      <c r="D92" s="2"/>
      <c r="E92" s="2"/>
      <c r="F92" s="2"/>
      <c r="G92" s="2"/>
      <c r="H92" s="2"/>
      <c r="I92" s="2"/>
      <c r="J92" s="2"/>
      <c r="K92" s="2"/>
      <c r="L92" s="2"/>
      <c r="M92" s="2"/>
      <c r="N92" s="2"/>
    </row>
    <row r="93" spans="1:14" s="414" customFormat="1" ht="12.75" hidden="1">
      <c r="A93" s="2"/>
      <c r="B93" s="2"/>
      <c r="C93" s="2"/>
      <c r="D93" s="2"/>
      <c r="E93" s="2"/>
      <c r="F93" s="2"/>
      <c r="G93" s="2"/>
      <c r="H93" s="2"/>
      <c r="I93" s="2"/>
      <c r="J93" s="2"/>
      <c r="K93" s="2"/>
      <c r="L93" s="2"/>
      <c r="M93" s="2"/>
      <c r="N93" s="2"/>
    </row>
    <row r="94" spans="1:14" s="414" customFormat="1" ht="12.75" hidden="1">
      <c r="A94" s="2"/>
      <c r="B94" s="2"/>
      <c r="C94" s="2"/>
      <c r="D94" s="2"/>
      <c r="E94" s="2"/>
      <c r="F94" s="2"/>
      <c r="G94" s="2"/>
      <c r="H94" s="2"/>
      <c r="I94" s="2"/>
      <c r="J94" s="2"/>
      <c r="K94" s="2"/>
      <c r="L94" s="2"/>
      <c r="M94" s="2"/>
      <c r="N94" s="2"/>
    </row>
    <row r="95" spans="1:14" s="414" customFormat="1" ht="12.75" hidden="1">
      <c r="A95" s="2"/>
      <c r="B95" s="2"/>
      <c r="C95" s="2"/>
      <c r="D95" s="2"/>
      <c r="E95" s="2"/>
      <c r="F95" s="2"/>
      <c r="G95" s="2"/>
      <c r="H95" s="2"/>
      <c r="I95" s="2"/>
      <c r="J95" s="2"/>
      <c r="K95" s="2"/>
      <c r="L95" s="2"/>
      <c r="M95" s="2"/>
      <c r="N95" s="2"/>
    </row>
    <row r="96" spans="1:14" s="414" customFormat="1" ht="12.75" hidden="1">
      <c r="A96" s="2"/>
      <c r="B96" s="2"/>
      <c r="C96" s="2"/>
      <c r="D96" s="2"/>
      <c r="E96" s="2"/>
      <c r="F96" s="2"/>
      <c r="G96" s="2"/>
      <c r="H96" s="2"/>
      <c r="I96" s="2"/>
      <c r="J96" s="2"/>
      <c r="K96" s="2"/>
      <c r="L96" s="2"/>
      <c r="M96" s="2"/>
      <c r="N96" s="2"/>
    </row>
    <row r="97" spans="1:14" s="414" customFormat="1" ht="12.75" hidden="1">
      <c r="A97" s="2"/>
      <c r="B97" s="2"/>
      <c r="C97" s="2"/>
      <c r="D97" s="2"/>
      <c r="E97" s="2"/>
      <c r="F97" s="2"/>
      <c r="G97" s="2"/>
      <c r="H97" s="2"/>
      <c r="I97" s="2"/>
      <c r="J97" s="2"/>
      <c r="K97" s="2"/>
      <c r="L97" s="2"/>
      <c r="M97" s="2"/>
      <c r="N97" s="2"/>
    </row>
    <row r="98" spans="1:14" s="414" customFormat="1" ht="12.75" hidden="1">
      <c r="A98" s="2"/>
      <c r="B98" s="2"/>
      <c r="C98" s="2"/>
      <c r="D98" s="2"/>
      <c r="E98" s="2"/>
      <c r="F98" s="2"/>
      <c r="G98" s="2"/>
      <c r="H98" s="2"/>
      <c r="I98" s="2"/>
      <c r="J98" s="2"/>
      <c r="K98" s="2"/>
      <c r="L98" s="2"/>
      <c r="M98" s="2"/>
      <c r="N98" s="2"/>
    </row>
    <row r="99" spans="1:14" s="414" customFormat="1" ht="12.75" hidden="1">
      <c r="A99" s="2"/>
      <c r="B99" s="2"/>
      <c r="C99" s="2"/>
      <c r="D99" s="2"/>
      <c r="E99" s="2"/>
      <c r="F99" s="2"/>
      <c r="G99" s="2"/>
      <c r="H99" s="2"/>
      <c r="I99" s="2"/>
      <c r="J99" s="2"/>
      <c r="K99" s="2"/>
      <c r="L99" s="2"/>
      <c r="M99" s="2"/>
      <c r="N99" s="2"/>
    </row>
    <row r="100" spans="1:14" s="414" customFormat="1" ht="12.75" hidden="1">
      <c r="A100" s="2"/>
      <c r="B100" s="2"/>
      <c r="C100" s="2"/>
      <c r="D100" s="2"/>
      <c r="E100" s="2"/>
      <c r="F100" s="2"/>
      <c r="G100" s="2"/>
      <c r="H100" s="2"/>
      <c r="I100" s="2"/>
      <c r="J100" s="2"/>
      <c r="K100" s="2"/>
      <c r="L100" s="2"/>
      <c r="M100" s="2"/>
      <c r="N100" s="2"/>
    </row>
    <row r="101" spans="1:14" s="414" customFormat="1" ht="12.75" hidden="1">
      <c r="A101" s="2"/>
      <c r="B101" s="2"/>
      <c r="C101" s="2"/>
      <c r="D101" s="2"/>
      <c r="E101" s="2"/>
      <c r="F101" s="2"/>
      <c r="G101" s="2"/>
      <c r="H101" s="2"/>
      <c r="I101" s="2"/>
      <c r="J101" s="2"/>
      <c r="K101" s="2"/>
      <c r="L101" s="2"/>
      <c r="M101" s="2"/>
      <c r="N101" s="2"/>
    </row>
    <row r="102" spans="1:14" s="414" customFormat="1" ht="12.75" hidden="1">
      <c r="A102" s="2"/>
      <c r="B102" s="2"/>
      <c r="C102" s="2"/>
      <c r="D102" s="2"/>
      <c r="E102" s="2"/>
      <c r="F102" s="2"/>
      <c r="G102" s="2"/>
      <c r="H102" s="2"/>
      <c r="I102" s="2"/>
      <c r="J102" s="2"/>
      <c r="K102" s="2"/>
      <c r="L102" s="2"/>
      <c r="M102" s="2"/>
      <c r="N102" s="2"/>
    </row>
    <row r="103" spans="1:14" s="414" customFormat="1" ht="12.75" hidden="1">
      <c r="A103" s="2"/>
      <c r="B103" s="2"/>
      <c r="C103" s="2"/>
      <c r="D103" s="2"/>
      <c r="E103" s="2"/>
      <c r="F103" s="2"/>
      <c r="G103" s="2"/>
      <c r="H103" s="2"/>
      <c r="I103" s="2"/>
      <c r="J103" s="2"/>
      <c r="K103" s="2"/>
      <c r="L103" s="2"/>
      <c r="M103" s="2"/>
      <c r="N103" s="2"/>
    </row>
    <row r="104" spans="1:14" s="414" customFormat="1" ht="12.75" hidden="1">
      <c r="A104" s="2"/>
      <c r="B104" s="2"/>
      <c r="C104" s="2"/>
      <c r="D104" s="2"/>
      <c r="E104" s="2"/>
      <c r="F104" s="2"/>
      <c r="G104" s="2"/>
      <c r="H104" s="2"/>
      <c r="I104" s="2"/>
      <c r="J104" s="2"/>
      <c r="K104" s="2"/>
      <c r="L104" s="2"/>
      <c r="M104" s="2"/>
      <c r="N104" s="2"/>
    </row>
    <row r="105" spans="1:14" s="414" customFormat="1" ht="12.75" hidden="1">
      <c r="A105" s="2"/>
      <c r="B105" s="2"/>
      <c r="C105" s="2"/>
      <c r="D105" s="2"/>
      <c r="E105" s="2"/>
      <c r="F105" s="2"/>
      <c r="G105" s="2"/>
      <c r="H105" s="2"/>
      <c r="I105" s="2"/>
      <c r="J105" s="2"/>
      <c r="K105" s="2"/>
      <c r="L105" s="2"/>
      <c r="M105" s="2"/>
      <c r="N105" s="2"/>
    </row>
    <row r="106" spans="1:14" s="414" customFormat="1" ht="12.75" hidden="1">
      <c r="A106" s="2"/>
      <c r="B106" s="2"/>
      <c r="C106" s="2"/>
      <c r="D106" s="2"/>
      <c r="E106" s="2"/>
      <c r="F106" s="2"/>
      <c r="G106" s="2"/>
      <c r="H106" s="2"/>
      <c r="I106" s="2"/>
      <c r="J106" s="2"/>
      <c r="K106" s="2"/>
      <c r="L106" s="2"/>
      <c r="M106" s="2"/>
      <c r="N106" s="2"/>
    </row>
    <row r="107" spans="1:14" s="414" customFormat="1" ht="12.75" hidden="1">
      <c r="A107" s="2"/>
      <c r="B107" s="2"/>
      <c r="C107" s="2"/>
      <c r="D107" s="2"/>
      <c r="E107" s="2"/>
      <c r="F107" s="2"/>
      <c r="G107" s="2"/>
      <c r="H107" s="2"/>
      <c r="I107" s="2"/>
      <c r="J107" s="2"/>
      <c r="K107" s="2"/>
      <c r="L107" s="2"/>
      <c r="M107" s="2"/>
      <c r="N107" s="2"/>
    </row>
    <row r="108" spans="1:14" s="414" customFormat="1" ht="12.75" hidden="1">
      <c r="A108" s="2"/>
      <c r="B108" s="2"/>
      <c r="C108" s="2"/>
      <c r="D108" s="2"/>
      <c r="E108" s="2"/>
      <c r="F108" s="2"/>
      <c r="G108" s="2"/>
      <c r="H108" s="2"/>
      <c r="I108" s="2"/>
      <c r="J108" s="2"/>
      <c r="K108" s="2"/>
      <c r="L108" s="2"/>
      <c r="M108" s="2"/>
      <c r="N108" s="2"/>
    </row>
    <row r="109" spans="1:14" s="414" customFormat="1" ht="12.75" hidden="1">
      <c r="A109" s="2"/>
      <c r="B109" s="2"/>
      <c r="C109" s="2"/>
      <c r="D109" s="2"/>
      <c r="E109" s="2"/>
      <c r="F109" s="2"/>
      <c r="G109" s="2"/>
      <c r="H109" s="2"/>
      <c r="I109" s="2"/>
      <c r="J109" s="2"/>
      <c r="K109" s="2"/>
      <c r="L109" s="2"/>
      <c r="M109" s="2"/>
      <c r="N109" s="2"/>
    </row>
    <row r="110" spans="1:14" s="414" customFormat="1" ht="12.75" hidden="1">
      <c r="A110" s="2"/>
      <c r="B110" s="2"/>
      <c r="C110" s="2"/>
      <c r="D110" s="2"/>
      <c r="E110" s="2"/>
      <c r="F110" s="2"/>
      <c r="G110" s="2"/>
      <c r="H110" s="2"/>
      <c r="I110" s="2"/>
      <c r="J110" s="2"/>
      <c r="K110" s="2"/>
      <c r="L110" s="2"/>
      <c r="M110" s="2"/>
      <c r="N110" s="2"/>
    </row>
    <row r="111" spans="1:14" s="414" customFormat="1" ht="12.75" hidden="1">
      <c r="A111" s="2"/>
      <c r="B111" s="2"/>
      <c r="C111" s="2"/>
      <c r="D111" s="2"/>
      <c r="E111" s="2"/>
      <c r="F111" s="2"/>
      <c r="G111" s="2"/>
      <c r="H111" s="2"/>
      <c r="I111" s="2"/>
      <c r="J111" s="2"/>
      <c r="K111" s="2"/>
      <c r="L111" s="2"/>
      <c r="M111" s="2"/>
      <c r="N111" s="2"/>
    </row>
    <row r="112" spans="1:14" s="414" customFormat="1" ht="12.75" hidden="1">
      <c r="A112" s="2"/>
      <c r="B112" s="2"/>
      <c r="C112" s="2"/>
      <c r="D112" s="2"/>
      <c r="E112" s="2"/>
      <c r="F112" s="2"/>
      <c r="G112" s="2"/>
      <c r="H112" s="2"/>
      <c r="I112" s="2"/>
      <c r="J112" s="2"/>
      <c r="K112" s="2"/>
      <c r="L112" s="2"/>
      <c r="M112" s="2"/>
      <c r="N112" s="2"/>
    </row>
    <row r="113" spans="1:14" s="414" customFormat="1" ht="12.75" hidden="1">
      <c r="A113" s="2"/>
      <c r="B113" s="2"/>
      <c r="C113" s="2"/>
      <c r="D113" s="2"/>
      <c r="E113" s="2"/>
      <c r="F113" s="2"/>
      <c r="G113" s="2"/>
      <c r="H113" s="2"/>
      <c r="I113" s="2"/>
      <c r="J113" s="2"/>
      <c r="K113" s="2"/>
      <c r="L113" s="2"/>
      <c r="M113" s="2"/>
      <c r="N113" s="2"/>
    </row>
    <row r="114" spans="1:14" s="414" customFormat="1" ht="12.75" hidden="1">
      <c r="A114" s="2"/>
      <c r="B114" s="2"/>
      <c r="C114" s="2"/>
      <c r="D114" s="2"/>
      <c r="E114" s="2"/>
      <c r="F114" s="2"/>
      <c r="G114" s="2"/>
      <c r="H114" s="2"/>
      <c r="I114" s="2"/>
      <c r="J114" s="2"/>
      <c r="K114" s="2"/>
      <c r="L114" s="2"/>
      <c r="M114" s="2"/>
      <c r="N114" s="2"/>
    </row>
    <row r="115" spans="1:14" s="414" customFormat="1" ht="12.75" hidden="1">
      <c r="A115" s="2"/>
      <c r="B115" s="2"/>
      <c r="C115" s="2"/>
      <c r="D115" s="2"/>
      <c r="E115" s="2"/>
      <c r="F115" s="2"/>
      <c r="G115" s="2"/>
      <c r="H115" s="2"/>
      <c r="I115" s="2"/>
      <c r="J115" s="2"/>
      <c r="K115" s="2"/>
      <c r="L115" s="2"/>
      <c r="M115" s="2"/>
      <c r="N115" s="2"/>
    </row>
    <row r="116" spans="1:14" s="414" customFormat="1" ht="12.75" hidden="1">
      <c r="A116" s="2"/>
      <c r="B116" s="2"/>
      <c r="C116" s="2"/>
      <c r="D116" s="2"/>
      <c r="E116" s="2"/>
      <c r="F116" s="2"/>
      <c r="G116" s="2"/>
      <c r="H116" s="2"/>
      <c r="I116" s="2"/>
      <c r="J116" s="2"/>
      <c r="K116" s="2"/>
      <c r="L116" s="2"/>
      <c r="M116" s="2"/>
      <c r="N116" s="2"/>
    </row>
    <row r="117" spans="1:14" s="414" customFormat="1" ht="12.75" hidden="1">
      <c r="A117" s="2"/>
      <c r="B117" s="2"/>
      <c r="C117" s="2"/>
      <c r="D117" s="2"/>
      <c r="E117" s="2"/>
      <c r="F117" s="2"/>
      <c r="G117" s="2"/>
      <c r="H117" s="2"/>
      <c r="I117" s="2"/>
      <c r="J117" s="2"/>
      <c r="K117" s="2"/>
      <c r="L117" s="2"/>
      <c r="M117" s="2"/>
      <c r="N117" s="2"/>
    </row>
    <row r="118" spans="1:14" s="414" customFormat="1" ht="12.75" hidden="1">
      <c r="A118" s="2"/>
      <c r="B118" s="2"/>
      <c r="C118" s="2"/>
      <c r="D118" s="2"/>
      <c r="E118" s="2"/>
      <c r="F118" s="2"/>
      <c r="G118" s="2"/>
      <c r="H118" s="2"/>
      <c r="I118" s="2"/>
      <c r="J118" s="2"/>
      <c r="K118" s="2"/>
      <c r="L118" s="2"/>
      <c r="M118" s="2"/>
      <c r="N118" s="2"/>
    </row>
    <row r="119" spans="1:14" s="414" customFormat="1" ht="12.75" hidden="1">
      <c r="A119" s="2"/>
      <c r="B119" s="2"/>
      <c r="C119" s="2"/>
      <c r="D119" s="2"/>
      <c r="E119" s="2"/>
      <c r="F119" s="2"/>
      <c r="G119" s="2"/>
      <c r="H119" s="2"/>
      <c r="I119" s="2"/>
      <c r="J119" s="2"/>
      <c r="K119" s="2"/>
      <c r="L119" s="2"/>
      <c r="M119" s="2"/>
      <c r="N119" s="2"/>
    </row>
    <row r="120" spans="1:14" s="414" customFormat="1" ht="12.75" hidden="1">
      <c r="A120" s="2"/>
      <c r="B120" s="2"/>
      <c r="C120" s="2"/>
      <c r="D120" s="2"/>
      <c r="E120" s="2"/>
      <c r="F120" s="2"/>
      <c r="G120" s="2"/>
      <c r="H120" s="2"/>
      <c r="I120" s="2"/>
      <c r="J120" s="2"/>
      <c r="K120" s="2"/>
      <c r="L120" s="2"/>
      <c r="M120" s="2"/>
      <c r="N120" s="2"/>
    </row>
    <row r="121" spans="1:14" s="414" customFormat="1" ht="12.75" hidden="1">
      <c r="A121" s="2"/>
      <c r="B121" s="2"/>
      <c r="C121" s="2"/>
      <c r="D121" s="2"/>
      <c r="E121" s="2"/>
      <c r="F121" s="2"/>
      <c r="G121" s="2"/>
      <c r="H121" s="2"/>
      <c r="I121" s="2"/>
      <c r="J121" s="2"/>
      <c r="K121" s="2"/>
      <c r="L121" s="2"/>
      <c r="M121" s="2"/>
      <c r="N121" s="2"/>
    </row>
    <row r="122" spans="1:14" s="414" customFormat="1" ht="12.75" hidden="1">
      <c r="A122" s="2"/>
      <c r="B122" s="2"/>
      <c r="C122" s="2"/>
      <c r="D122" s="2"/>
      <c r="E122" s="2"/>
      <c r="F122" s="2"/>
      <c r="G122" s="2"/>
      <c r="H122" s="2"/>
      <c r="I122" s="2"/>
      <c r="J122" s="2"/>
      <c r="K122" s="2"/>
      <c r="L122" s="2"/>
      <c r="M122" s="2"/>
      <c r="N122" s="2"/>
    </row>
    <row r="123" spans="1:14" s="414" customFormat="1" ht="12.75" hidden="1">
      <c r="A123" s="2"/>
      <c r="B123" s="2"/>
      <c r="C123" s="2"/>
      <c r="D123" s="2"/>
      <c r="E123" s="2"/>
      <c r="F123" s="2"/>
      <c r="G123" s="2"/>
      <c r="H123" s="2"/>
      <c r="I123" s="2"/>
      <c r="J123" s="2"/>
      <c r="K123" s="2"/>
      <c r="L123" s="2"/>
      <c r="M123" s="2"/>
      <c r="N123" s="2"/>
    </row>
    <row r="124" spans="1:14" s="414" customFormat="1" ht="12.75" hidden="1">
      <c r="A124" s="2"/>
      <c r="B124" s="2"/>
      <c r="C124" s="2"/>
      <c r="D124" s="2"/>
      <c r="E124" s="2"/>
      <c r="F124" s="2"/>
      <c r="G124" s="2"/>
      <c r="H124" s="2"/>
      <c r="I124" s="2"/>
      <c r="J124" s="2"/>
      <c r="K124" s="2"/>
      <c r="L124" s="2"/>
      <c r="M124" s="2"/>
      <c r="N124" s="2"/>
    </row>
    <row r="125" spans="1:14" s="414" customFormat="1" ht="12.75" hidden="1">
      <c r="A125" s="2"/>
      <c r="B125" s="2"/>
      <c r="C125" s="2"/>
      <c r="D125" s="2"/>
      <c r="E125" s="2"/>
      <c r="F125" s="2"/>
      <c r="G125" s="2"/>
      <c r="H125" s="2"/>
      <c r="I125" s="2"/>
      <c r="J125" s="2"/>
      <c r="K125" s="2"/>
      <c r="L125" s="2"/>
      <c r="M125" s="2"/>
      <c r="N125" s="2"/>
    </row>
    <row r="126" spans="1:14" s="414" customFormat="1" ht="12.75" hidden="1">
      <c r="A126" s="2"/>
      <c r="B126" s="2"/>
      <c r="C126" s="2"/>
      <c r="D126" s="2"/>
      <c r="E126" s="2"/>
      <c r="F126" s="2"/>
      <c r="G126" s="2"/>
      <c r="H126" s="2"/>
      <c r="I126" s="2"/>
      <c r="J126" s="2"/>
      <c r="K126" s="2"/>
      <c r="L126" s="2"/>
      <c r="M126" s="2"/>
      <c r="N126" s="2"/>
    </row>
    <row r="127" spans="1:14" s="414" customFormat="1" ht="12.75" hidden="1">
      <c r="A127" s="2"/>
      <c r="B127" s="2"/>
      <c r="C127" s="2"/>
      <c r="D127" s="2"/>
      <c r="E127" s="2"/>
      <c r="F127" s="2"/>
      <c r="G127" s="2"/>
      <c r="H127" s="2"/>
      <c r="I127" s="2"/>
      <c r="J127" s="2"/>
      <c r="K127" s="2"/>
      <c r="L127" s="2"/>
      <c r="M127" s="2"/>
      <c r="N127" s="2"/>
    </row>
    <row r="128" spans="1:14" s="414" customFormat="1" ht="12.75" hidden="1">
      <c r="A128" s="2"/>
      <c r="B128" s="2"/>
      <c r="C128" s="2"/>
      <c r="D128" s="2"/>
      <c r="E128" s="2"/>
      <c r="F128" s="2"/>
      <c r="G128" s="2"/>
      <c r="H128" s="2"/>
      <c r="I128" s="2"/>
      <c r="J128" s="2"/>
      <c r="K128" s="2"/>
      <c r="L128" s="2"/>
      <c r="M128" s="2"/>
      <c r="N128" s="2"/>
    </row>
    <row r="129" spans="1:14" s="414" customFormat="1" ht="12.75" hidden="1">
      <c r="A129" s="2"/>
      <c r="B129" s="2"/>
      <c r="C129" s="2"/>
      <c r="D129" s="2"/>
      <c r="E129" s="2"/>
      <c r="F129" s="2"/>
      <c r="G129" s="2"/>
      <c r="H129" s="2"/>
      <c r="I129" s="2"/>
      <c r="J129" s="2"/>
      <c r="K129" s="2"/>
      <c r="L129" s="2"/>
      <c r="M129" s="2"/>
      <c r="N129" s="2"/>
    </row>
    <row r="130" spans="1:14" s="414" customFormat="1" ht="12.75" hidden="1">
      <c r="A130" s="2"/>
      <c r="B130" s="2"/>
      <c r="C130" s="2"/>
      <c r="D130" s="2"/>
      <c r="E130" s="2"/>
      <c r="F130" s="2"/>
      <c r="G130" s="2"/>
      <c r="H130" s="2"/>
      <c r="I130" s="2"/>
      <c r="J130" s="2"/>
      <c r="K130" s="2"/>
      <c r="L130" s="2"/>
      <c r="M130" s="2"/>
      <c r="N130" s="2"/>
    </row>
    <row r="131" spans="1:14" s="414" customFormat="1" ht="12.75" hidden="1">
      <c r="A131" s="2"/>
      <c r="B131" s="2"/>
      <c r="C131" s="2"/>
      <c r="D131" s="2"/>
      <c r="E131" s="2"/>
      <c r="F131" s="2"/>
      <c r="G131" s="2"/>
      <c r="H131" s="2"/>
      <c r="I131" s="2"/>
      <c r="J131" s="2"/>
      <c r="K131" s="2"/>
      <c r="L131" s="2"/>
      <c r="M131" s="2"/>
      <c r="N131" s="2"/>
    </row>
    <row r="132" spans="1:14" s="414" customFormat="1" ht="12.75" hidden="1">
      <c r="A132" s="2"/>
      <c r="B132" s="2"/>
      <c r="C132" s="2"/>
      <c r="D132" s="2"/>
      <c r="E132" s="2"/>
      <c r="F132" s="2"/>
      <c r="G132" s="2"/>
      <c r="H132" s="2"/>
      <c r="I132" s="2"/>
      <c r="J132" s="2"/>
      <c r="K132" s="2"/>
      <c r="L132" s="2"/>
      <c r="M132" s="2"/>
      <c r="N132" s="2"/>
    </row>
    <row r="133" spans="1:14" s="414" customFormat="1" ht="12.75" hidden="1">
      <c r="A133" s="2"/>
      <c r="B133" s="2"/>
      <c r="C133" s="2"/>
      <c r="D133" s="2"/>
      <c r="E133" s="2"/>
      <c r="F133" s="2"/>
      <c r="G133" s="2"/>
      <c r="H133" s="2"/>
      <c r="I133" s="2"/>
      <c r="J133" s="2"/>
      <c r="K133" s="2"/>
      <c r="L133" s="2"/>
      <c r="M133" s="2"/>
      <c r="N133" s="2"/>
    </row>
    <row r="134" spans="1:14" s="414" customFormat="1" ht="12.75" hidden="1">
      <c r="A134" s="2"/>
      <c r="B134" s="2"/>
      <c r="C134" s="2"/>
      <c r="D134" s="2"/>
      <c r="E134" s="2"/>
      <c r="F134" s="2"/>
      <c r="G134" s="2"/>
      <c r="H134" s="2"/>
      <c r="I134" s="2"/>
      <c r="J134" s="2"/>
      <c r="K134" s="2"/>
      <c r="L134" s="2"/>
      <c r="M134" s="2"/>
      <c r="N134" s="2"/>
    </row>
    <row r="135" spans="1:14" s="414" customFormat="1" ht="12.75" hidden="1">
      <c r="A135" s="2"/>
      <c r="B135" s="2"/>
      <c r="C135" s="2"/>
      <c r="D135" s="2"/>
      <c r="E135" s="2"/>
      <c r="F135" s="2"/>
      <c r="G135" s="2"/>
      <c r="H135" s="2"/>
      <c r="I135" s="2"/>
      <c r="J135" s="2"/>
      <c r="K135" s="2"/>
      <c r="L135" s="2"/>
      <c r="M135" s="2"/>
      <c r="N135" s="2"/>
    </row>
    <row r="136" spans="1:14" s="414" customFormat="1" ht="12.75" hidden="1">
      <c r="A136" s="2"/>
      <c r="B136" s="2"/>
      <c r="C136" s="2"/>
      <c r="D136" s="2"/>
      <c r="E136" s="2"/>
      <c r="F136" s="2"/>
      <c r="G136" s="2"/>
      <c r="H136" s="2"/>
      <c r="I136" s="2"/>
      <c r="J136" s="2"/>
      <c r="K136" s="2"/>
      <c r="L136" s="2"/>
      <c r="M136" s="2"/>
      <c r="N136" s="2"/>
    </row>
    <row r="137" spans="1:14" s="414" customFormat="1" ht="12.75" hidden="1">
      <c r="A137" s="2"/>
      <c r="B137" s="2"/>
      <c r="C137" s="2"/>
      <c r="D137" s="2"/>
      <c r="E137" s="2"/>
      <c r="F137" s="2"/>
      <c r="G137" s="2"/>
      <c r="H137" s="2"/>
      <c r="I137" s="2"/>
      <c r="J137" s="2"/>
      <c r="K137" s="2"/>
      <c r="L137" s="2"/>
      <c r="M137" s="2"/>
      <c r="N137" s="2"/>
    </row>
    <row r="138" spans="1:14" s="414" customFormat="1" ht="12.75" hidden="1">
      <c r="A138" s="2"/>
      <c r="B138" s="2"/>
      <c r="C138" s="2"/>
      <c r="D138" s="2"/>
      <c r="E138" s="2"/>
      <c r="F138" s="2"/>
      <c r="G138" s="2"/>
      <c r="H138" s="2"/>
      <c r="I138" s="2"/>
      <c r="J138" s="2"/>
      <c r="K138" s="2"/>
      <c r="L138" s="2"/>
      <c r="M138" s="2"/>
      <c r="N138" s="2"/>
    </row>
    <row r="139" spans="1:14" s="414" customFormat="1" ht="12.75" hidden="1">
      <c r="A139" s="2"/>
      <c r="B139" s="2"/>
      <c r="C139" s="2"/>
      <c r="D139" s="2"/>
      <c r="E139" s="2"/>
      <c r="F139" s="2"/>
      <c r="G139" s="2"/>
      <c r="H139" s="2"/>
      <c r="I139" s="2"/>
      <c r="J139" s="2"/>
      <c r="K139" s="2"/>
      <c r="L139" s="2"/>
      <c r="M139" s="2"/>
      <c r="N139" s="2"/>
    </row>
    <row r="140" spans="1:14" s="414" customFormat="1" ht="12.75" hidden="1">
      <c r="A140" s="2"/>
      <c r="B140" s="2"/>
      <c r="C140" s="2"/>
      <c r="D140" s="2"/>
      <c r="E140" s="2"/>
      <c r="F140" s="2"/>
      <c r="G140" s="2"/>
      <c r="H140" s="2"/>
      <c r="I140" s="2"/>
      <c r="J140" s="2"/>
      <c r="K140" s="2"/>
      <c r="L140" s="2"/>
      <c r="M140" s="2"/>
      <c r="N140" s="2"/>
    </row>
  </sheetData>
  <mergeCells count="83">
    <mergeCell ref="L37:L38"/>
    <mergeCell ref="M37:M38"/>
    <mergeCell ref="G62:K62"/>
    <mergeCell ref="G63:K63"/>
    <mergeCell ref="D59:D60"/>
    <mergeCell ref="G56:K56"/>
    <mergeCell ref="G51:K51"/>
    <mergeCell ref="G52:K52"/>
    <mergeCell ref="G53:K53"/>
    <mergeCell ref="M59:M60"/>
    <mergeCell ref="G50:K50"/>
    <mergeCell ref="D5:D6"/>
    <mergeCell ref="C5:C6"/>
    <mergeCell ref="G5:K5"/>
    <mergeCell ref="C48:C49"/>
    <mergeCell ref="D48:D49"/>
    <mergeCell ref="E37:E38"/>
    <mergeCell ref="F37:F38"/>
    <mergeCell ref="G37:K37"/>
    <mergeCell ref="B47:M47"/>
    <mergeCell ref="L48:L49"/>
    <mergeCell ref="M48:M49"/>
    <mergeCell ref="D27:D28"/>
    <mergeCell ref="G27:K28"/>
    <mergeCell ref="B35:M35"/>
    <mergeCell ref="B36:M36"/>
    <mergeCell ref="B37:B38"/>
    <mergeCell ref="B5:B6"/>
    <mergeCell ref="B15:M15"/>
    <mergeCell ref="B3:M3"/>
    <mergeCell ref="G16:K17"/>
    <mergeCell ref="B16:B17"/>
    <mergeCell ref="C16:C17"/>
    <mergeCell ref="D16:D17"/>
    <mergeCell ref="E16:E17"/>
    <mergeCell ref="F16:F17"/>
    <mergeCell ref="B4:M4"/>
    <mergeCell ref="M5:M6"/>
    <mergeCell ref="L5:L6"/>
    <mergeCell ref="F5:F6"/>
    <mergeCell ref="L16:L17"/>
    <mergeCell ref="M16:M17"/>
    <mergeCell ref="E5:E6"/>
    <mergeCell ref="B26:M26"/>
    <mergeCell ref="E27:E28"/>
    <mergeCell ref="F27:F28"/>
    <mergeCell ref="G48:K49"/>
    <mergeCell ref="B48:B49"/>
    <mergeCell ref="E48:E49"/>
    <mergeCell ref="F48:F49"/>
    <mergeCell ref="C37:C38"/>
    <mergeCell ref="D37:D38"/>
    <mergeCell ref="G29:K29"/>
    <mergeCell ref="G30:K30"/>
    <mergeCell ref="G31:K31"/>
    <mergeCell ref="L27:L28"/>
    <mergeCell ref="M27:M28"/>
    <mergeCell ref="B27:B28"/>
    <mergeCell ref="C27:C28"/>
    <mergeCell ref="B77:N77"/>
    <mergeCell ref="G32:K32"/>
    <mergeCell ref="B33:L33"/>
    <mergeCell ref="G64:K64"/>
    <mergeCell ref="B65:L65"/>
    <mergeCell ref="B58:M58"/>
    <mergeCell ref="E59:E60"/>
    <mergeCell ref="F59:F60"/>
    <mergeCell ref="L59:L60"/>
    <mergeCell ref="B59:B60"/>
    <mergeCell ref="C59:C60"/>
    <mergeCell ref="G59:K60"/>
    <mergeCell ref="G57:K57"/>
    <mergeCell ref="G61:K61"/>
    <mergeCell ref="G54:K54"/>
    <mergeCell ref="G55:K55"/>
    <mergeCell ref="G18:K18"/>
    <mergeCell ref="G25:K25"/>
    <mergeCell ref="G19:K19"/>
    <mergeCell ref="G20:K20"/>
    <mergeCell ref="G21:K21"/>
    <mergeCell ref="G22:K22"/>
    <mergeCell ref="G23:K23"/>
    <mergeCell ref="G24:K24"/>
  </mergeCells>
  <hyperlinks>
    <hyperlink ref="B1" location="ToC!A1" display="Back to Table of Contents" xr:uid="{82AD44F6-98FB-45B9-8780-8026B015EC6C}"/>
  </hyperlinks>
  <pageMargins left="0.5" right="0.5" top="0.5" bottom="0.5" header="0.25" footer="0.3"/>
  <pageSetup scale="75" orientation="landscape" r:id="rId1"/>
  <headerFooter>
    <oddFooter>&amp;L&amp;G&amp;CSupplementary Regulatory Capital Disclosure&amp;R Page &amp;P of &amp;N</oddFooter>
  </headerFooter>
  <rowBreaks count="1" manualBreakCount="1">
    <brk id="34" min="1" max="12" man="1"/>
  </rowBreaks>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6AFC3-9F2F-425E-8FB3-2EF65E885A66}">
  <sheetPr codeName="Sheet27">
    <tabColor theme="5"/>
  </sheetPr>
  <dimension ref="A1:S41"/>
  <sheetViews>
    <sheetView zoomScale="85" zoomScaleNormal="85" workbookViewId="0"/>
  </sheetViews>
  <sheetFormatPr defaultColWidth="0" defaultRowHeight="15" zeroHeight="1"/>
  <cols>
    <col min="1" max="1" width="1.5703125" style="1" customWidth="1"/>
    <col min="2" max="2" width="10.42578125" customWidth="1"/>
    <col min="3" max="3" width="30.42578125" customWidth="1"/>
    <col min="4" max="4" width="18.42578125" customWidth="1"/>
    <col min="5" max="6" width="15.5703125" customWidth="1"/>
    <col min="7" max="7" width="16.42578125" customWidth="1"/>
    <col min="8" max="8" width="17.42578125" customWidth="1"/>
    <col min="9" max="9" width="12.42578125" customWidth="1"/>
    <col min="10" max="10" width="1.5703125" customWidth="1"/>
    <col min="11" max="16384" width="8.5703125" hidden="1"/>
  </cols>
  <sheetData>
    <row r="1" spans="1:19" ht="12" customHeight="1">
      <c r="B1" s="141" t="s">
        <v>126</v>
      </c>
      <c r="C1" s="1"/>
      <c r="D1" s="1"/>
      <c r="E1" s="1"/>
      <c r="F1" s="1"/>
      <c r="G1" s="1"/>
      <c r="H1" s="1"/>
      <c r="I1" s="1"/>
      <c r="J1" s="1"/>
      <c r="K1" s="1"/>
      <c r="L1" s="1"/>
      <c r="M1" s="1"/>
      <c r="N1" s="1"/>
      <c r="O1" s="1"/>
      <c r="P1" s="1"/>
      <c r="Q1" s="1"/>
      <c r="R1" s="1"/>
      <c r="S1" s="1"/>
    </row>
    <row r="2" spans="1:19" s="467" customFormat="1" ht="20.100000000000001" customHeight="1">
      <c r="A2" s="49"/>
      <c r="B2" s="1082" t="s">
        <v>1006</v>
      </c>
      <c r="C2" s="710"/>
      <c r="D2" s="710"/>
      <c r="E2" s="710"/>
      <c r="F2" s="710"/>
      <c r="G2" s="710"/>
      <c r="H2" s="710"/>
      <c r="I2" s="709"/>
      <c r="J2" s="49"/>
    </row>
    <row r="3" spans="1:19" ht="15" customHeight="1">
      <c r="B3" s="2095" t="s">
        <v>162</v>
      </c>
      <c r="C3" s="2096"/>
      <c r="D3" s="547" t="s">
        <v>235</v>
      </c>
      <c r="E3" s="547" t="s">
        <v>422</v>
      </c>
      <c r="F3" s="547" t="s">
        <v>419</v>
      </c>
      <c r="G3" s="547" t="s">
        <v>470</v>
      </c>
      <c r="H3" s="547" t="s">
        <v>469</v>
      </c>
      <c r="I3" s="931" t="s">
        <v>468</v>
      </c>
      <c r="J3" s="1"/>
    </row>
    <row r="4" spans="1:19" s="414" customFormat="1" ht="21.6" customHeight="1">
      <c r="A4" s="2"/>
      <c r="B4" s="2097"/>
      <c r="C4" s="2098"/>
      <c r="D4" s="1914" t="s">
        <v>1005</v>
      </c>
      <c r="E4" s="1914" t="s">
        <v>1004</v>
      </c>
      <c r="F4" s="1914" t="s">
        <v>1003</v>
      </c>
      <c r="G4" s="1914" t="s">
        <v>1002</v>
      </c>
      <c r="H4" s="1914" t="s">
        <v>1001</v>
      </c>
      <c r="I4" s="2092" t="s">
        <v>844</v>
      </c>
      <c r="J4" s="2"/>
    </row>
    <row r="5" spans="1:19" s="414" customFormat="1" ht="21.6" customHeight="1">
      <c r="A5" s="2"/>
      <c r="B5" s="2099"/>
      <c r="C5" s="2100"/>
      <c r="D5" s="2001"/>
      <c r="E5" s="2001"/>
      <c r="F5" s="2001"/>
      <c r="G5" s="2001"/>
      <c r="H5" s="2001"/>
      <c r="I5" s="2027"/>
      <c r="J5" s="2"/>
    </row>
    <row r="6" spans="1:19" s="414" customFormat="1" ht="21.6" customHeight="1">
      <c r="A6" s="2"/>
      <c r="B6" s="2028" t="str">
        <f>+CurrQtr</f>
        <v>Q3 2022</v>
      </c>
      <c r="C6" s="2029"/>
      <c r="D6" s="835"/>
      <c r="E6" s="835"/>
      <c r="F6" s="835"/>
      <c r="G6" s="536"/>
      <c r="H6" s="835"/>
      <c r="I6" s="2250"/>
      <c r="J6" s="2"/>
    </row>
    <row r="7" spans="1:19" s="414" customFormat="1" ht="27" customHeight="1">
      <c r="A7" s="2"/>
      <c r="B7" s="913">
        <v>1</v>
      </c>
      <c r="C7" s="619" t="s">
        <v>1000</v>
      </c>
      <c r="D7" s="348">
        <v>613</v>
      </c>
      <c r="E7" s="348">
        <v>937</v>
      </c>
      <c r="F7" s="614"/>
      <c r="G7" s="1077">
        <v>1.4</v>
      </c>
      <c r="H7" s="348">
        <v>2169</v>
      </c>
      <c r="I7" s="1040">
        <v>835</v>
      </c>
      <c r="J7" s="2"/>
    </row>
    <row r="8" spans="1:19" s="414" customFormat="1" ht="27" customHeight="1">
      <c r="A8" s="2"/>
      <c r="B8" s="913">
        <v>2</v>
      </c>
      <c r="C8" s="902" t="s">
        <v>999</v>
      </c>
      <c r="D8" s="614"/>
      <c r="E8" s="614"/>
      <c r="F8" s="348">
        <v>20560</v>
      </c>
      <c r="G8" s="1077">
        <v>1.4</v>
      </c>
      <c r="H8" s="348">
        <v>28452</v>
      </c>
      <c r="I8" s="1040">
        <v>6443</v>
      </c>
      <c r="J8" s="2"/>
    </row>
    <row r="9" spans="1:19" s="414" customFormat="1" ht="27" customHeight="1">
      <c r="A9" s="2"/>
      <c r="B9" s="913">
        <v>3</v>
      </c>
      <c r="C9" s="902" t="s">
        <v>998</v>
      </c>
      <c r="D9" s="614"/>
      <c r="E9" s="614"/>
      <c r="F9" s="614"/>
      <c r="G9" s="1076"/>
      <c r="H9" s="348">
        <v>0</v>
      </c>
      <c r="I9" s="1040">
        <v>0</v>
      </c>
      <c r="J9" s="2"/>
    </row>
    <row r="10" spans="1:19" s="414" customFormat="1" ht="27" customHeight="1">
      <c r="A10" s="2"/>
      <c r="B10" s="913">
        <v>4</v>
      </c>
      <c r="C10" s="902" t="s">
        <v>997</v>
      </c>
      <c r="D10" s="614"/>
      <c r="E10" s="614"/>
      <c r="F10" s="614"/>
      <c r="G10" s="1076"/>
      <c r="H10" s="348">
        <v>22990</v>
      </c>
      <c r="I10" s="1040">
        <v>4504</v>
      </c>
      <c r="J10" s="2"/>
    </row>
    <row r="11" spans="1:19" s="414" customFormat="1" ht="27" customHeight="1">
      <c r="A11" s="2"/>
      <c r="B11" s="911">
        <v>5</v>
      </c>
      <c r="C11" s="900" t="s">
        <v>996</v>
      </c>
      <c r="D11" s="1075"/>
      <c r="E11" s="1075"/>
      <c r="F11" s="1075"/>
      <c r="G11" s="1074"/>
      <c r="H11" s="667">
        <v>15604</v>
      </c>
      <c r="I11" s="1039">
        <v>2059</v>
      </c>
      <c r="J11" s="2"/>
    </row>
    <row r="12" spans="1:19" s="414" customFormat="1" ht="12.75">
      <c r="A12" s="2"/>
      <c r="B12" s="1073">
        <v>6</v>
      </c>
      <c r="C12" s="1072" t="s">
        <v>206</v>
      </c>
      <c r="D12" s="1070"/>
      <c r="E12" s="1070"/>
      <c r="F12" s="1070"/>
      <c r="G12" s="1071"/>
      <c r="H12" s="1070"/>
      <c r="I12" s="1069">
        <v>13841</v>
      </c>
      <c r="J12" s="2"/>
    </row>
    <row r="13" spans="1:19" s="414" customFormat="1" ht="5.85" customHeight="1">
      <c r="A13" s="2"/>
      <c r="B13" s="851"/>
      <c r="C13" s="811"/>
      <c r="D13" s="849"/>
      <c r="E13" s="849"/>
      <c r="F13" s="849"/>
      <c r="G13" s="1081"/>
      <c r="H13" s="849"/>
      <c r="I13" s="849"/>
      <c r="J13" s="2"/>
    </row>
    <row r="14" spans="1:19" s="414" customFormat="1" ht="21.6" customHeight="1">
      <c r="A14" s="2"/>
      <c r="B14" s="2093" t="str">
        <f>LastQtr</f>
        <v>Q2 2022</v>
      </c>
      <c r="C14" s="2094"/>
      <c r="D14" s="1079"/>
      <c r="E14" s="1079"/>
      <c r="F14" s="1079"/>
      <c r="G14" s="1080"/>
      <c r="H14" s="1079"/>
      <c r="I14" s="1078"/>
      <c r="J14" s="2"/>
    </row>
    <row r="15" spans="1:19" s="414" customFormat="1" ht="27" customHeight="1">
      <c r="A15" s="2"/>
      <c r="B15" s="913">
        <v>1</v>
      </c>
      <c r="C15" s="619" t="s">
        <v>1000</v>
      </c>
      <c r="D15" s="348">
        <v>1294</v>
      </c>
      <c r="E15" s="348">
        <v>909</v>
      </c>
      <c r="F15" s="614"/>
      <c r="G15" s="1077">
        <v>1.4</v>
      </c>
      <c r="H15" s="348">
        <v>3084</v>
      </c>
      <c r="I15" s="1040">
        <v>1916</v>
      </c>
      <c r="J15" s="2"/>
    </row>
    <row r="16" spans="1:19" s="414" customFormat="1" ht="27" customHeight="1">
      <c r="A16" s="2"/>
      <c r="B16" s="913">
        <v>2</v>
      </c>
      <c r="C16" s="902" t="s">
        <v>999</v>
      </c>
      <c r="D16" s="614"/>
      <c r="E16" s="614"/>
      <c r="F16" s="348">
        <v>19182</v>
      </c>
      <c r="G16" s="1077">
        <v>1.4</v>
      </c>
      <c r="H16" s="348">
        <v>26574</v>
      </c>
      <c r="I16" s="1040">
        <v>5576</v>
      </c>
      <c r="J16" s="2"/>
    </row>
    <row r="17" spans="1:10" s="414" customFormat="1" ht="27" customHeight="1">
      <c r="A17" s="2"/>
      <c r="B17" s="913">
        <v>3</v>
      </c>
      <c r="C17" s="902" t="s">
        <v>998</v>
      </c>
      <c r="D17" s="614"/>
      <c r="E17" s="614"/>
      <c r="F17" s="614"/>
      <c r="G17" s="1076"/>
      <c r="H17" s="348">
        <v>0</v>
      </c>
      <c r="I17" s="1040">
        <v>0</v>
      </c>
      <c r="J17" s="2"/>
    </row>
    <row r="18" spans="1:10" s="414" customFormat="1" ht="27" customHeight="1">
      <c r="A18" s="2"/>
      <c r="B18" s="913">
        <v>4</v>
      </c>
      <c r="C18" s="902" t="s">
        <v>997</v>
      </c>
      <c r="D18" s="614"/>
      <c r="E18" s="614"/>
      <c r="F18" s="614"/>
      <c r="G18" s="1076"/>
      <c r="H18" s="348">
        <v>20705</v>
      </c>
      <c r="I18" s="1040">
        <v>3155</v>
      </c>
      <c r="J18" s="2"/>
    </row>
    <row r="19" spans="1:10" s="414" customFormat="1" ht="27" customHeight="1">
      <c r="A19" s="2"/>
      <c r="B19" s="911">
        <v>5</v>
      </c>
      <c r="C19" s="900" t="s">
        <v>996</v>
      </c>
      <c r="D19" s="1075"/>
      <c r="E19" s="1075"/>
      <c r="F19" s="1075"/>
      <c r="G19" s="1074"/>
      <c r="H19" s="667">
        <v>18025</v>
      </c>
      <c r="I19" s="1039">
        <v>2061</v>
      </c>
      <c r="J19" s="2"/>
    </row>
    <row r="20" spans="1:10" s="414" customFormat="1" ht="12.75">
      <c r="A20" s="2"/>
      <c r="B20" s="1073">
        <v>6</v>
      </c>
      <c r="C20" s="1072" t="s">
        <v>206</v>
      </c>
      <c r="D20" s="1070"/>
      <c r="E20" s="1070"/>
      <c r="F20" s="1070"/>
      <c r="G20" s="1071"/>
      <c r="H20" s="1070"/>
      <c r="I20" s="1069">
        <v>12708</v>
      </c>
      <c r="J20" s="2"/>
    </row>
    <row r="21" spans="1:10" s="414" customFormat="1" ht="5.85" customHeight="1">
      <c r="A21" s="2"/>
      <c r="B21" s="851"/>
      <c r="C21" s="811"/>
      <c r="D21" s="849"/>
      <c r="E21" s="849"/>
      <c r="F21" s="849"/>
      <c r="G21" s="1081"/>
      <c r="H21" s="849"/>
      <c r="I21" s="849"/>
      <c r="J21" s="2"/>
    </row>
    <row r="22" spans="1:10" s="414" customFormat="1" ht="21.6" customHeight="1">
      <c r="A22" s="2"/>
      <c r="B22" s="2093" t="str">
        <f>Last2Qtr</f>
        <v>Q1 2022</v>
      </c>
      <c r="C22" s="2094"/>
      <c r="D22" s="1079"/>
      <c r="E22" s="1079"/>
      <c r="F22" s="1079"/>
      <c r="G22" s="1080"/>
      <c r="H22" s="1079"/>
      <c r="I22" s="1078"/>
      <c r="J22" s="2"/>
    </row>
    <row r="23" spans="1:10" s="414" customFormat="1" ht="27" customHeight="1">
      <c r="A23" s="2"/>
      <c r="B23" s="913">
        <v>1</v>
      </c>
      <c r="C23" s="619" t="s">
        <v>1000</v>
      </c>
      <c r="D23" s="348">
        <v>926</v>
      </c>
      <c r="E23" s="348">
        <v>1372</v>
      </c>
      <c r="F23" s="614"/>
      <c r="G23" s="1077">
        <v>1.4</v>
      </c>
      <c r="H23" s="348">
        <v>3217</v>
      </c>
      <c r="I23" s="1040">
        <v>1750</v>
      </c>
      <c r="J23" s="2"/>
    </row>
    <row r="24" spans="1:10" s="414" customFormat="1" ht="27" customHeight="1">
      <c r="A24" s="2"/>
      <c r="B24" s="913">
        <v>2</v>
      </c>
      <c r="C24" s="902" t="s">
        <v>999</v>
      </c>
      <c r="D24" s="614"/>
      <c r="E24" s="614"/>
      <c r="F24" s="348">
        <v>16437</v>
      </c>
      <c r="G24" s="1077">
        <v>1.4</v>
      </c>
      <c r="H24" s="348">
        <v>22790</v>
      </c>
      <c r="I24" s="1040">
        <v>5285</v>
      </c>
      <c r="J24" s="2"/>
    </row>
    <row r="25" spans="1:10" s="414" customFormat="1" ht="27" customHeight="1">
      <c r="A25" s="2"/>
      <c r="B25" s="913">
        <v>3</v>
      </c>
      <c r="C25" s="902" t="s">
        <v>998</v>
      </c>
      <c r="D25" s="614"/>
      <c r="E25" s="614"/>
      <c r="F25" s="614"/>
      <c r="G25" s="1076"/>
      <c r="H25" s="348">
        <v>0</v>
      </c>
      <c r="I25" s="1040">
        <v>0</v>
      </c>
      <c r="J25" s="2"/>
    </row>
    <row r="26" spans="1:10" s="414" customFormat="1" ht="27" customHeight="1">
      <c r="A26" s="2"/>
      <c r="B26" s="913">
        <v>4</v>
      </c>
      <c r="C26" s="902" t="s">
        <v>997</v>
      </c>
      <c r="D26" s="614"/>
      <c r="E26" s="614"/>
      <c r="F26" s="614"/>
      <c r="G26" s="1076"/>
      <c r="H26" s="348">
        <v>29715</v>
      </c>
      <c r="I26" s="1040">
        <v>4289</v>
      </c>
      <c r="J26" s="2"/>
    </row>
    <row r="27" spans="1:10" s="414" customFormat="1" ht="27" customHeight="1">
      <c r="A27" s="2"/>
      <c r="B27" s="911">
        <v>5</v>
      </c>
      <c r="C27" s="900" t="s">
        <v>996</v>
      </c>
      <c r="D27" s="1075"/>
      <c r="E27" s="1075"/>
      <c r="F27" s="1075"/>
      <c r="G27" s="1074"/>
      <c r="H27" s="667">
        <v>16284</v>
      </c>
      <c r="I27" s="1039">
        <v>1933</v>
      </c>
      <c r="J27" s="2"/>
    </row>
    <row r="28" spans="1:10" s="414" customFormat="1" ht="12.75">
      <c r="A28" s="2"/>
      <c r="B28" s="1073">
        <v>6</v>
      </c>
      <c r="C28" s="1072" t="s">
        <v>206</v>
      </c>
      <c r="D28" s="1070"/>
      <c r="E28" s="1070"/>
      <c r="F28" s="1070"/>
      <c r="G28" s="1071"/>
      <c r="H28" s="1070"/>
      <c r="I28" s="1069">
        <v>13257</v>
      </c>
      <c r="J28" s="2"/>
    </row>
    <row r="29" spans="1:10" s="414" customFormat="1" ht="5.85" customHeight="1">
      <c r="A29" s="2"/>
      <c r="B29" s="851"/>
      <c r="C29" s="811"/>
      <c r="D29" s="849"/>
      <c r="E29" s="849"/>
      <c r="F29" s="849"/>
      <c r="G29" s="1081"/>
      <c r="H29" s="849"/>
      <c r="I29" s="849"/>
      <c r="J29" s="2"/>
    </row>
    <row r="30" spans="1:10" s="414" customFormat="1" ht="21.6" customHeight="1">
      <c r="A30" s="2"/>
      <c r="B30" s="2093" t="str">
        <f>Last3Qtr</f>
        <v>Q4 2021</v>
      </c>
      <c r="C30" s="2094"/>
      <c r="D30" s="1079"/>
      <c r="E30" s="1079"/>
      <c r="F30" s="1079"/>
      <c r="G30" s="1080"/>
      <c r="H30" s="1079"/>
      <c r="I30" s="1078"/>
      <c r="J30" s="2"/>
    </row>
    <row r="31" spans="1:10" s="414" customFormat="1" ht="27" customHeight="1">
      <c r="A31" s="2"/>
      <c r="B31" s="913">
        <v>1</v>
      </c>
      <c r="C31" s="619" t="s">
        <v>1000</v>
      </c>
      <c r="D31" s="348">
        <v>458</v>
      </c>
      <c r="E31" s="348">
        <v>1437</v>
      </c>
      <c r="F31" s="614"/>
      <c r="G31" s="1077">
        <v>1.4</v>
      </c>
      <c r="H31" s="348">
        <v>2654</v>
      </c>
      <c r="I31" s="1040">
        <v>1026</v>
      </c>
      <c r="J31" s="2"/>
    </row>
    <row r="32" spans="1:10" s="414" customFormat="1" ht="27" customHeight="1">
      <c r="A32" s="2"/>
      <c r="B32" s="913">
        <v>2</v>
      </c>
      <c r="C32" s="902" t="s">
        <v>999</v>
      </c>
      <c r="D32" s="614"/>
      <c r="E32" s="614"/>
      <c r="F32" s="348">
        <v>18045</v>
      </c>
      <c r="G32" s="1077">
        <v>1.4</v>
      </c>
      <c r="H32" s="348">
        <v>25082</v>
      </c>
      <c r="I32" s="1040">
        <v>6203</v>
      </c>
      <c r="J32" s="2"/>
    </row>
    <row r="33" spans="1:10" s="414" customFormat="1" ht="27" customHeight="1">
      <c r="A33" s="2"/>
      <c r="B33" s="913">
        <v>3</v>
      </c>
      <c r="C33" s="902" t="s">
        <v>998</v>
      </c>
      <c r="D33" s="614"/>
      <c r="E33" s="614"/>
      <c r="F33" s="614"/>
      <c r="G33" s="1076"/>
      <c r="H33" s="348">
        <v>0</v>
      </c>
      <c r="I33" s="1040">
        <v>0</v>
      </c>
      <c r="J33" s="2"/>
    </row>
    <row r="34" spans="1:10" s="414" customFormat="1" ht="27" customHeight="1">
      <c r="A34" s="2"/>
      <c r="B34" s="913">
        <v>4</v>
      </c>
      <c r="C34" s="902" t="s">
        <v>997</v>
      </c>
      <c r="D34" s="614"/>
      <c r="E34" s="614"/>
      <c r="F34" s="614"/>
      <c r="G34" s="1076"/>
      <c r="H34" s="348">
        <v>30118</v>
      </c>
      <c r="I34" s="1040">
        <v>4519</v>
      </c>
      <c r="J34" s="2"/>
    </row>
    <row r="35" spans="1:10" s="414" customFormat="1" ht="27" customHeight="1">
      <c r="A35" s="2"/>
      <c r="B35" s="911">
        <v>5</v>
      </c>
      <c r="C35" s="900" t="s">
        <v>996</v>
      </c>
      <c r="D35" s="1075"/>
      <c r="E35" s="1075"/>
      <c r="F35" s="1075"/>
      <c r="G35" s="1074"/>
      <c r="H35" s="667">
        <v>14641</v>
      </c>
      <c r="I35" s="1039">
        <v>1729</v>
      </c>
      <c r="J35" s="2"/>
    </row>
    <row r="36" spans="1:10" s="414" customFormat="1" ht="12.75">
      <c r="A36" s="2"/>
      <c r="B36" s="1073">
        <v>6</v>
      </c>
      <c r="C36" s="1072" t="s">
        <v>206</v>
      </c>
      <c r="D36" s="1070"/>
      <c r="E36" s="1070"/>
      <c r="F36" s="1070"/>
      <c r="G36" s="1071"/>
      <c r="H36" s="1070"/>
      <c r="I36" s="1069">
        <v>13477</v>
      </c>
      <c r="J36" s="2"/>
    </row>
    <row r="37" spans="1:10" s="414" customFormat="1" ht="14.1" customHeight="1">
      <c r="A37" s="2"/>
      <c r="B37" s="1998" t="s">
        <v>995</v>
      </c>
      <c r="C37" s="1998"/>
      <c r="D37" s="1998"/>
      <c r="E37" s="1998"/>
      <c r="F37" s="1998"/>
      <c r="G37" s="1998"/>
      <c r="H37" s="1998"/>
      <c r="I37" s="1998"/>
      <c r="J37" s="2"/>
    </row>
    <row r="38" spans="1:10" s="414" customFormat="1" ht="14.1" customHeight="1">
      <c r="A38" s="2"/>
      <c r="B38" s="1998" t="s">
        <v>994</v>
      </c>
      <c r="C38" s="1998"/>
      <c r="D38" s="1998"/>
      <c r="E38" s="1998"/>
      <c r="F38" s="1998"/>
      <c r="G38" s="1998"/>
      <c r="H38" s="1998"/>
      <c r="I38" s="1998"/>
      <c r="J38" s="2"/>
    </row>
    <row r="39" spans="1:10" s="414" customFormat="1" ht="14.1" hidden="1" customHeight="1">
      <c r="A39" s="2"/>
      <c r="B39" s="1998"/>
      <c r="C39" s="1998"/>
      <c r="D39" s="1998"/>
      <c r="E39" s="1998"/>
      <c r="F39" s="1998"/>
      <c r="G39" s="1998"/>
      <c r="H39" s="1998"/>
      <c r="I39" s="1998"/>
      <c r="J39" s="2"/>
    </row>
    <row r="40" spans="1:10" s="414" customFormat="1" ht="7.5" hidden="1" customHeight="1">
      <c r="A40" s="2"/>
      <c r="B40" s="1998"/>
      <c r="C40" s="1998"/>
      <c r="D40" s="1998"/>
      <c r="E40" s="1998"/>
      <c r="F40" s="1998"/>
      <c r="G40" s="1998"/>
      <c r="H40" s="1998"/>
      <c r="I40" s="1998"/>
      <c r="J40" s="2"/>
    </row>
    <row r="41" spans="1:10" s="2" customFormat="1" ht="8.1" hidden="1" customHeight="1"/>
  </sheetData>
  <mergeCells count="15">
    <mergeCell ref="B30:C30"/>
    <mergeCell ref="B37:I37"/>
    <mergeCell ref="B38:I38"/>
    <mergeCell ref="B40:I40"/>
    <mergeCell ref="B22:C22"/>
    <mergeCell ref="B39:I39"/>
    <mergeCell ref="I4:I5"/>
    <mergeCell ref="B14:C14"/>
    <mergeCell ref="B6:C6"/>
    <mergeCell ref="H4:H5"/>
    <mergeCell ref="F4:F5"/>
    <mergeCell ref="B3:C5"/>
    <mergeCell ref="E4:E5"/>
    <mergeCell ref="G4:G5"/>
    <mergeCell ref="D4:D5"/>
  </mergeCells>
  <hyperlinks>
    <hyperlink ref="B1" location="ToC!A1" display="Back to Table of Contents" xr:uid="{B87D2D33-884F-47CB-A7D0-90C17B752A7D}"/>
  </hyperlinks>
  <pageMargins left="0.5" right="0.5" top="0.5" bottom="0.5" header="0.25" footer="0.3"/>
  <pageSetup scale="60" orientation="landscape" r:id="rId1"/>
  <headerFooter>
    <oddFooter>&amp;L&amp;G&amp;CSupplementary Regulatory Capital Disclosure&amp;R Page &amp;P of &amp;N</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E4AB2-AF06-4F58-BA39-8A5534EE4917}">
  <sheetPr codeName="Sheet28">
    <tabColor theme="5"/>
  </sheetPr>
  <dimension ref="A1:S109"/>
  <sheetViews>
    <sheetView zoomScale="130" zoomScaleNormal="130" workbookViewId="0"/>
  </sheetViews>
  <sheetFormatPr defaultColWidth="0" defaultRowHeight="15" zeroHeight="1"/>
  <cols>
    <col min="1" max="1" width="1.5703125" style="1" customWidth="1"/>
    <col min="2" max="2" width="10" customWidth="1"/>
    <col min="3" max="3" width="49.42578125" style="1" customWidth="1"/>
    <col min="4" max="11" width="12.85546875" style="1" customWidth="1"/>
    <col min="12" max="12" width="1.5703125" customWidth="1"/>
    <col min="13" max="13" width="0" hidden="1" customWidth="1"/>
    <col min="14" max="16384" width="8.5703125" hidden="1"/>
  </cols>
  <sheetData>
    <row r="1" spans="1:19" ht="12" customHeight="1">
      <c r="B1" s="141" t="s">
        <v>126</v>
      </c>
      <c r="L1" s="1"/>
      <c r="M1" s="1"/>
      <c r="N1" s="1"/>
      <c r="O1" s="1"/>
      <c r="P1" s="1"/>
      <c r="Q1" s="1"/>
      <c r="R1" s="1"/>
      <c r="S1" s="1"/>
    </row>
    <row r="2" spans="1:19" s="467" customFormat="1" ht="20.100000000000001" customHeight="1">
      <c r="A2" s="49"/>
      <c r="B2" s="470" t="s">
        <v>1016</v>
      </c>
      <c r="C2" s="469"/>
      <c r="D2" s="469"/>
      <c r="E2" s="469"/>
      <c r="F2" s="469"/>
      <c r="G2" s="469"/>
      <c r="H2" s="469"/>
      <c r="I2" s="469"/>
      <c r="J2" s="469"/>
      <c r="K2" s="468"/>
      <c r="L2" s="49"/>
      <c r="M2" s="1087"/>
    </row>
    <row r="3" spans="1:19" ht="15" customHeight="1">
      <c r="B3" s="2106" t="s">
        <v>162</v>
      </c>
      <c r="C3" s="2107"/>
      <c r="D3" s="2102" t="str">
        <f>CurrQtr</f>
        <v>Q3 2022</v>
      </c>
      <c r="E3" s="2103"/>
      <c r="F3" s="2104" t="str">
        <f>LastQtr</f>
        <v>Q2 2022</v>
      </c>
      <c r="G3" s="2104"/>
      <c r="H3" s="2104" t="str">
        <f>Last2Qtr</f>
        <v>Q1 2022</v>
      </c>
      <c r="I3" s="2104"/>
      <c r="J3" s="2104" t="str">
        <f>Last3Qtr</f>
        <v>Q4 2021</v>
      </c>
      <c r="K3" s="2105"/>
      <c r="L3" s="1"/>
    </row>
    <row r="4" spans="1:19" ht="15" customHeight="1">
      <c r="B4" s="2108"/>
      <c r="C4" s="2008"/>
      <c r="D4" s="1086" t="s">
        <v>235</v>
      </c>
      <c r="E4" s="1085" t="s">
        <v>422</v>
      </c>
      <c r="F4" s="1084" t="s">
        <v>614</v>
      </c>
      <c r="G4" s="1084" t="s">
        <v>1015</v>
      </c>
      <c r="H4" s="1084" t="s">
        <v>613</v>
      </c>
      <c r="I4" s="1084" t="s">
        <v>1014</v>
      </c>
      <c r="J4" s="1084" t="s">
        <v>612</v>
      </c>
      <c r="K4" s="1083" t="s">
        <v>1013</v>
      </c>
      <c r="L4" s="1"/>
    </row>
    <row r="5" spans="1:19" s="414" customFormat="1" ht="14.85" customHeight="1">
      <c r="A5" s="2"/>
      <c r="B5" s="2108"/>
      <c r="C5" s="2008"/>
      <c r="D5" s="1938" t="s">
        <v>1012</v>
      </c>
      <c r="E5" s="1947" t="s">
        <v>844</v>
      </c>
      <c r="F5" s="1945" t="s">
        <v>1012</v>
      </c>
      <c r="G5" s="1945" t="s">
        <v>844</v>
      </c>
      <c r="H5" s="1945" t="s">
        <v>1012</v>
      </c>
      <c r="I5" s="1945" t="s">
        <v>844</v>
      </c>
      <c r="J5" s="1945" t="s">
        <v>1012</v>
      </c>
      <c r="K5" s="2040" t="s">
        <v>968</v>
      </c>
      <c r="L5" s="2"/>
    </row>
    <row r="6" spans="1:19" s="414" customFormat="1" ht="12.75">
      <c r="A6" s="2"/>
      <c r="B6" s="2109"/>
      <c r="C6" s="2110"/>
      <c r="D6" s="1940"/>
      <c r="E6" s="1948"/>
      <c r="F6" s="1946"/>
      <c r="G6" s="1946"/>
      <c r="H6" s="1946"/>
      <c r="I6" s="1946"/>
      <c r="J6" s="1946"/>
      <c r="K6" s="2101"/>
      <c r="L6" s="2"/>
    </row>
    <row r="7" spans="1:19" s="414" customFormat="1" ht="12.75">
      <c r="A7" s="2"/>
      <c r="B7" s="776"/>
      <c r="C7" s="775" t="s">
        <v>1011</v>
      </c>
      <c r="D7" s="493">
        <v>30508</v>
      </c>
      <c r="E7" s="773">
        <v>5844</v>
      </c>
      <c r="F7" s="491">
        <v>29458</v>
      </c>
      <c r="G7" s="491">
        <v>5919</v>
      </c>
      <c r="H7" s="491">
        <v>25883</v>
      </c>
      <c r="I7" s="491">
        <v>4312</v>
      </c>
      <c r="J7" s="491">
        <v>27380</v>
      </c>
      <c r="K7" s="773">
        <v>3957</v>
      </c>
      <c r="L7" s="2"/>
    </row>
    <row r="8" spans="1:19" s="414" customFormat="1" ht="12.75">
      <c r="A8" s="2"/>
      <c r="B8" s="340">
        <v>1</v>
      </c>
      <c r="C8" s="619" t="s">
        <v>1010</v>
      </c>
      <c r="D8" s="615"/>
      <c r="E8" s="347">
        <v>1533</v>
      </c>
      <c r="F8" s="614"/>
      <c r="G8" s="348">
        <v>1587</v>
      </c>
      <c r="H8" s="614"/>
      <c r="I8" s="348">
        <v>872</v>
      </c>
      <c r="J8" s="614"/>
      <c r="K8" s="347">
        <v>883</v>
      </c>
      <c r="L8" s="2"/>
    </row>
    <row r="9" spans="1:19" s="414" customFormat="1" ht="12.75">
      <c r="A9" s="2"/>
      <c r="B9" s="340">
        <v>2</v>
      </c>
      <c r="C9" s="619" t="s">
        <v>1009</v>
      </c>
      <c r="D9" s="615"/>
      <c r="E9" s="347">
        <v>4311</v>
      </c>
      <c r="F9" s="614"/>
      <c r="G9" s="348">
        <v>4332</v>
      </c>
      <c r="H9" s="614"/>
      <c r="I9" s="348">
        <v>3440</v>
      </c>
      <c r="J9" s="614"/>
      <c r="K9" s="347">
        <v>3074</v>
      </c>
      <c r="L9" s="2"/>
    </row>
    <row r="10" spans="1:19" s="414" customFormat="1" ht="25.5">
      <c r="A10" s="2"/>
      <c r="B10" s="340">
        <v>3</v>
      </c>
      <c r="C10" s="619" t="s">
        <v>1008</v>
      </c>
      <c r="D10" s="349">
        <v>0</v>
      </c>
      <c r="E10" s="347">
        <v>0</v>
      </c>
      <c r="F10" s="348">
        <v>0</v>
      </c>
      <c r="G10" s="348">
        <v>0</v>
      </c>
      <c r="H10" s="348">
        <v>0</v>
      </c>
      <c r="I10" s="348">
        <v>0</v>
      </c>
      <c r="J10" s="348">
        <v>0</v>
      </c>
      <c r="K10" s="347">
        <v>0</v>
      </c>
      <c r="L10" s="2"/>
    </row>
    <row r="11" spans="1:19" s="414" customFormat="1" ht="12.75">
      <c r="A11" s="2"/>
      <c r="B11" s="530">
        <v>4</v>
      </c>
      <c r="C11" s="786" t="s">
        <v>1007</v>
      </c>
      <c r="D11" s="528">
        <v>30508</v>
      </c>
      <c r="E11" s="525">
        <v>5844</v>
      </c>
      <c r="F11" s="526">
        <v>29458</v>
      </c>
      <c r="G11" s="526">
        <v>5919</v>
      </c>
      <c r="H11" s="526">
        <v>25883</v>
      </c>
      <c r="I11" s="526">
        <v>4312</v>
      </c>
      <c r="J11" s="526">
        <v>27380</v>
      </c>
      <c r="K11" s="525">
        <v>3957</v>
      </c>
      <c r="L11" s="2"/>
    </row>
    <row r="12" spans="1:19" s="414" customFormat="1" ht="6" customHeight="1">
      <c r="A12" s="2"/>
      <c r="B12" s="2"/>
      <c r="C12" s="2"/>
      <c r="D12" s="2"/>
      <c r="E12" s="2"/>
      <c r="F12" s="2"/>
      <c r="G12" s="2"/>
      <c r="H12" s="2"/>
      <c r="I12" s="2"/>
      <c r="J12" s="2"/>
      <c r="K12" s="2"/>
      <c r="L12" s="2"/>
    </row>
    <row r="13" spans="1:19" s="414" customFormat="1" ht="5.45" customHeight="1">
      <c r="A13" s="2"/>
      <c r="B13" s="1998"/>
      <c r="C13" s="1998"/>
      <c r="D13" s="1998"/>
      <c r="E13" s="1998"/>
      <c r="F13" s="1998"/>
      <c r="G13" s="1998"/>
      <c r="H13" s="1998"/>
      <c r="I13" s="1998"/>
      <c r="J13" s="1998"/>
      <c r="K13" s="1998"/>
      <c r="L13" s="2"/>
    </row>
    <row r="14" spans="1:19" s="414" customFormat="1" ht="5.25" customHeight="1">
      <c r="A14" s="2"/>
      <c r="B14" s="440"/>
      <c r="C14" s="2"/>
      <c r="D14" s="2"/>
      <c r="E14" s="2"/>
      <c r="F14" s="2"/>
      <c r="G14" s="2"/>
      <c r="H14" s="2"/>
      <c r="I14" s="2"/>
      <c r="J14" s="2"/>
      <c r="K14" s="2"/>
      <c r="L14" s="2"/>
    </row>
    <row r="15" spans="1:19" s="414" customFormat="1" ht="12.75" hidden="1">
      <c r="A15" s="2"/>
      <c r="C15" s="2"/>
      <c r="D15" s="2"/>
      <c r="E15" s="2"/>
      <c r="F15" s="2"/>
      <c r="G15" s="2"/>
      <c r="H15" s="2"/>
      <c r="I15" s="2"/>
      <c r="J15" s="2"/>
      <c r="K15" s="2"/>
    </row>
    <row r="16" spans="1:19" s="414" customFormat="1" ht="12.75" hidden="1">
      <c r="A16" s="2"/>
      <c r="C16" s="2"/>
      <c r="D16" s="2"/>
      <c r="E16" s="2"/>
      <c r="F16" s="2"/>
      <c r="G16" s="2"/>
      <c r="H16" s="2"/>
      <c r="I16" s="2"/>
      <c r="J16" s="2"/>
      <c r="K16" s="2"/>
    </row>
    <row r="17" spans="1:11" s="414" customFormat="1" ht="12.75" hidden="1">
      <c r="A17" s="2"/>
      <c r="C17" s="2"/>
      <c r="D17" s="2"/>
      <c r="E17" s="2"/>
      <c r="F17" s="2"/>
      <c r="G17" s="2"/>
      <c r="H17" s="2"/>
      <c r="I17" s="2"/>
      <c r="J17" s="2"/>
      <c r="K17" s="2"/>
    </row>
    <row r="18" spans="1:11" s="414" customFormat="1" ht="12.75" hidden="1">
      <c r="A18" s="2"/>
      <c r="C18" s="2"/>
      <c r="D18" s="2"/>
      <c r="E18" s="2"/>
      <c r="F18" s="2"/>
      <c r="G18" s="2"/>
      <c r="H18" s="2"/>
      <c r="I18" s="2"/>
      <c r="J18" s="2"/>
      <c r="K18" s="2"/>
    </row>
    <row r="19" spans="1:11" s="414" customFormat="1" ht="12.75" hidden="1">
      <c r="A19" s="2"/>
      <c r="C19" s="2"/>
      <c r="D19" s="2"/>
      <c r="E19" s="2"/>
      <c r="F19" s="2"/>
      <c r="G19" s="2"/>
      <c r="H19" s="2"/>
      <c r="I19" s="2"/>
      <c r="J19" s="2"/>
      <c r="K19" s="2"/>
    </row>
    <row r="20" spans="1:11" s="414" customFormat="1" ht="12.75" hidden="1">
      <c r="A20" s="2"/>
      <c r="C20" s="2"/>
      <c r="D20" s="2"/>
      <c r="E20" s="2"/>
      <c r="F20" s="2"/>
      <c r="G20" s="2"/>
      <c r="H20" s="2"/>
      <c r="I20" s="2"/>
      <c r="J20" s="2"/>
      <c r="K20" s="2"/>
    </row>
    <row r="21" spans="1:11" s="414" customFormat="1" ht="12.75" hidden="1">
      <c r="A21" s="2"/>
      <c r="C21" s="2"/>
      <c r="D21" s="2"/>
      <c r="E21" s="2"/>
      <c r="F21" s="2"/>
      <c r="G21" s="2"/>
      <c r="H21" s="2"/>
      <c r="I21" s="2"/>
      <c r="J21" s="2"/>
      <c r="K21" s="2"/>
    </row>
    <row r="22" spans="1:11" s="414" customFormat="1" ht="12.75" hidden="1">
      <c r="A22" s="2"/>
      <c r="C22" s="2"/>
      <c r="D22" s="2"/>
      <c r="E22" s="2"/>
      <c r="F22" s="2"/>
      <c r="G22" s="2"/>
      <c r="H22" s="2"/>
      <c r="I22" s="2"/>
      <c r="J22" s="2"/>
      <c r="K22" s="2"/>
    </row>
    <row r="23" spans="1:11" s="414" customFormat="1" ht="12.75" hidden="1">
      <c r="A23" s="2"/>
      <c r="C23" s="2"/>
      <c r="D23" s="2"/>
      <c r="E23" s="2"/>
      <c r="F23" s="2"/>
      <c r="G23" s="2"/>
      <c r="H23" s="2"/>
      <c r="I23" s="2"/>
      <c r="J23" s="2"/>
      <c r="K23" s="2"/>
    </row>
    <row r="24" spans="1:11" s="414" customFormat="1" ht="12.75" hidden="1">
      <c r="A24" s="2"/>
      <c r="C24" s="2"/>
      <c r="D24" s="2"/>
      <c r="E24" s="2"/>
      <c r="F24" s="2"/>
      <c r="G24" s="2"/>
      <c r="H24" s="2"/>
      <c r="I24" s="2"/>
      <c r="J24" s="2"/>
      <c r="K24" s="2"/>
    </row>
    <row r="25" spans="1:11" s="414" customFormat="1" ht="12.75" hidden="1">
      <c r="A25" s="2"/>
      <c r="C25" s="2"/>
      <c r="D25" s="2"/>
      <c r="E25" s="2"/>
      <c r="F25" s="2"/>
      <c r="G25" s="2"/>
      <c r="H25" s="2"/>
      <c r="I25" s="2"/>
      <c r="J25" s="2"/>
      <c r="K25" s="2"/>
    </row>
    <row r="26" spans="1:11" s="414" customFormat="1" ht="12.75" hidden="1">
      <c r="A26" s="2"/>
      <c r="C26" s="2"/>
      <c r="D26" s="2"/>
      <c r="E26" s="2"/>
      <c r="F26" s="2"/>
      <c r="G26" s="2"/>
      <c r="H26" s="2"/>
      <c r="I26" s="2"/>
      <c r="J26" s="2"/>
      <c r="K26" s="2"/>
    </row>
    <row r="27" spans="1:11" s="414" customFormat="1" ht="12.75" hidden="1">
      <c r="A27" s="2"/>
      <c r="C27" s="2"/>
      <c r="D27" s="2"/>
      <c r="E27" s="2"/>
      <c r="F27" s="2"/>
      <c r="G27" s="2"/>
      <c r="H27" s="2"/>
      <c r="I27" s="2"/>
      <c r="J27" s="2"/>
      <c r="K27" s="2"/>
    </row>
    <row r="28" spans="1:11" s="414" customFormat="1" ht="12.75" hidden="1">
      <c r="A28" s="2"/>
      <c r="C28" s="2"/>
      <c r="D28" s="2"/>
      <c r="E28" s="2"/>
      <c r="F28" s="2"/>
      <c r="G28" s="2"/>
      <c r="H28" s="2"/>
      <c r="I28" s="2"/>
      <c r="J28" s="2"/>
      <c r="K28" s="2"/>
    </row>
    <row r="29" spans="1:11" s="414" customFormat="1" ht="12.75" hidden="1">
      <c r="A29" s="2"/>
      <c r="C29" s="2"/>
      <c r="D29" s="2"/>
      <c r="E29" s="2"/>
      <c r="F29" s="2"/>
      <c r="G29" s="2"/>
      <c r="H29" s="2"/>
      <c r="I29" s="2"/>
      <c r="J29" s="2"/>
      <c r="K29" s="2"/>
    </row>
    <row r="30" spans="1:11" s="414" customFormat="1" ht="12.75" hidden="1">
      <c r="A30" s="2"/>
      <c r="C30" s="2"/>
      <c r="D30" s="2"/>
      <c r="E30" s="2"/>
      <c r="F30" s="2"/>
      <c r="G30" s="2"/>
      <c r="H30" s="2"/>
      <c r="I30" s="2"/>
      <c r="J30" s="2"/>
      <c r="K30" s="2"/>
    </row>
    <row r="31" spans="1:11" s="414" customFormat="1" ht="12.75" hidden="1">
      <c r="A31" s="2"/>
      <c r="C31" s="2"/>
      <c r="D31" s="2"/>
      <c r="E31" s="2"/>
      <c r="F31" s="2"/>
      <c r="G31" s="2"/>
      <c r="H31" s="2"/>
      <c r="I31" s="2"/>
      <c r="J31" s="2"/>
      <c r="K31" s="2"/>
    </row>
    <row r="32" spans="1:11" s="414" customFormat="1" ht="12.75" hidden="1">
      <c r="A32" s="2"/>
      <c r="C32" s="2"/>
      <c r="D32" s="2"/>
      <c r="E32" s="2"/>
      <c r="F32" s="2"/>
      <c r="G32" s="2"/>
      <c r="H32" s="2"/>
      <c r="I32" s="2"/>
      <c r="J32" s="2"/>
      <c r="K32" s="2"/>
    </row>
    <row r="33" spans="1:11" s="414" customFormat="1" ht="12.75" hidden="1">
      <c r="A33" s="2"/>
      <c r="C33" s="2"/>
      <c r="D33" s="2"/>
      <c r="E33" s="2"/>
      <c r="F33" s="2"/>
      <c r="G33" s="2"/>
      <c r="H33" s="2"/>
      <c r="I33" s="2"/>
      <c r="J33" s="2"/>
      <c r="K33" s="2"/>
    </row>
    <row r="34" spans="1:11" s="414" customFormat="1" ht="12.75" hidden="1">
      <c r="A34" s="2"/>
      <c r="C34" s="2"/>
      <c r="D34" s="2"/>
      <c r="E34" s="2"/>
      <c r="F34" s="2"/>
      <c r="G34" s="2"/>
      <c r="H34" s="2"/>
      <c r="I34" s="2"/>
      <c r="J34" s="2"/>
      <c r="K34" s="2"/>
    </row>
    <row r="35" spans="1:11" s="414" customFormat="1" ht="12.75" hidden="1">
      <c r="A35" s="2"/>
      <c r="C35" s="2"/>
      <c r="D35" s="2"/>
      <c r="E35" s="2"/>
      <c r="F35" s="2"/>
      <c r="G35" s="2"/>
      <c r="H35" s="2"/>
      <c r="I35" s="2"/>
      <c r="J35" s="2"/>
      <c r="K35" s="2"/>
    </row>
    <row r="36" spans="1:11" s="414" customFormat="1" ht="12.75" hidden="1">
      <c r="A36" s="2"/>
      <c r="C36" s="2"/>
      <c r="D36" s="2"/>
      <c r="E36" s="2"/>
      <c r="F36" s="2"/>
      <c r="G36" s="2"/>
      <c r="H36" s="2"/>
      <c r="I36" s="2"/>
      <c r="J36" s="2"/>
      <c r="K36" s="2"/>
    </row>
    <row r="37" spans="1:11" s="414" customFormat="1" ht="12.75" hidden="1">
      <c r="A37" s="2"/>
      <c r="C37" s="2"/>
      <c r="D37" s="2"/>
      <c r="E37" s="2"/>
      <c r="F37" s="2"/>
      <c r="G37" s="2"/>
      <c r="H37" s="2"/>
      <c r="I37" s="2"/>
      <c r="J37" s="2"/>
      <c r="K37" s="2"/>
    </row>
    <row r="38" spans="1:11" s="414" customFormat="1" ht="12.75" hidden="1">
      <c r="A38" s="2"/>
      <c r="C38" s="2"/>
      <c r="D38" s="2"/>
      <c r="E38" s="2"/>
      <c r="F38" s="2"/>
      <c r="G38" s="2"/>
      <c r="H38" s="2"/>
      <c r="I38" s="2"/>
      <c r="J38" s="2"/>
      <c r="K38" s="2"/>
    </row>
    <row r="39" spans="1:11" s="414" customFormat="1" ht="12.75" hidden="1">
      <c r="A39" s="2"/>
      <c r="C39" s="2"/>
      <c r="D39" s="2"/>
      <c r="E39" s="2"/>
      <c r="F39" s="2"/>
      <c r="G39" s="2"/>
      <c r="H39" s="2"/>
      <c r="I39" s="2"/>
      <c r="J39" s="2"/>
      <c r="K39" s="2"/>
    </row>
    <row r="40" spans="1:11" s="414" customFormat="1" ht="12.75" hidden="1">
      <c r="A40" s="2"/>
      <c r="C40" s="2"/>
      <c r="D40" s="2"/>
      <c r="E40" s="2"/>
      <c r="F40" s="2"/>
      <c r="G40" s="2"/>
      <c r="H40" s="2"/>
      <c r="I40" s="2"/>
      <c r="J40" s="2"/>
      <c r="K40" s="2"/>
    </row>
    <row r="41" spans="1:11" s="414" customFormat="1" ht="12.75" hidden="1">
      <c r="A41" s="2"/>
      <c r="C41" s="2"/>
      <c r="D41" s="2"/>
      <c r="E41" s="2"/>
      <c r="F41" s="2"/>
      <c r="G41" s="2"/>
      <c r="H41" s="2"/>
      <c r="I41" s="2"/>
      <c r="J41" s="2"/>
      <c r="K41" s="2"/>
    </row>
    <row r="42" spans="1:11" s="414" customFormat="1" ht="12.75" hidden="1">
      <c r="A42" s="2"/>
      <c r="C42" s="2"/>
      <c r="D42" s="2"/>
      <c r="E42" s="2"/>
      <c r="F42" s="2"/>
      <c r="G42" s="2"/>
      <c r="H42" s="2"/>
      <c r="I42" s="2"/>
      <c r="J42" s="2"/>
      <c r="K42" s="2"/>
    </row>
    <row r="43" spans="1:11" s="414" customFormat="1" ht="12.75" hidden="1">
      <c r="A43" s="2"/>
      <c r="C43" s="2"/>
      <c r="D43" s="2"/>
      <c r="E43" s="2"/>
      <c r="F43" s="2"/>
      <c r="G43" s="2"/>
      <c r="H43" s="2"/>
      <c r="I43" s="2"/>
      <c r="J43" s="2"/>
      <c r="K43" s="2"/>
    </row>
    <row r="44" spans="1:11" s="414" customFormat="1" ht="12.75" hidden="1">
      <c r="A44" s="2"/>
      <c r="C44" s="2"/>
      <c r="D44" s="2"/>
      <c r="E44" s="2"/>
      <c r="F44" s="2"/>
      <c r="G44" s="2"/>
      <c r="H44" s="2"/>
      <c r="I44" s="2"/>
      <c r="J44" s="2"/>
      <c r="K44" s="2"/>
    </row>
    <row r="45" spans="1:11" s="414" customFormat="1" ht="12.75" hidden="1">
      <c r="A45" s="2"/>
      <c r="C45" s="2"/>
      <c r="D45" s="2"/>
      <c r="E45" s="2"/>
      <c r="F45" s="2"/>
      <c r="G45" s="2"/>
      <c r="H45" s="2"/>
      <c r="I45" s="2"/>
      <c r="J45" s="2"/>
      <c r="K45" s="2"/>
    </row>
    <row r="46" spans="1:11" s="414" customFormat="1" ht="12.75" hidden="1">
      <c r="A46" s="2"/>
      <c r="C46" s="2"/>
      <c r="D46" s="2"/>
      <c r="E46" s="2"/>
      <c r="F46" s="2"/>
      <c r="G46" s="2"/>
      <c r="H46" s="2"/>
      <c r="I46" s="2"/>
      <c r="J46" s="2"/>
      <c r="K46" s="2"/>
    </row>
    <row r="47" spans="1:11" s="414" customFormat="1" ht="12.75" hidden="1">
      <c r="A47" s="2"/>
      <c r="C47" s="2"/>
      <c r="D47" s="2"/>
      <c r="E47" s="2"/>
      <c r="F47" s="2"/>
      <c r="G47" s="2"/>
      <c r="H47" s="2"/>
      <c r="I47" s="2"/>
      <c r="J47" s="2"/>
      <c r="K47" s="2"/>
    </row>
    <row r="48" spans="1:11" s="414" customFormat="1" ht="12.75" hidden="1">
      <c r="A48" s="2"/>
      <c r="C48" s="2"/>
      <c r="D48" s="2"/>
      <c r="E48" s="2"/>
      <c r="F48" s="2"/>
      <c r="G48" s="2"/>
      <c r="H48" s="2"/>
      <c r="I48" s="2"/>
      <c r="J48" s="2"/>
      <c r="K48" s="2"/>
    </row>
    <row r="49" spans="1:11" s="414" customFormat="1" ht="12.75" hidden="1">
      <c r="A49" s="2"/>
      <c r="C49" s="2"/>
      <c r="D49" s="2"/>
      <c r="E49" s="2"/>
      <c r="F49" s="2"/>
      <c r="G49" s="2"/>
      <c r="H49" s="2"/>
      <c r="I49" s="2"/>
      <c r="J49" s="2"/>
      <c r="K49" s="2"/>
    </row>
    <row r="50" spans="1:11" s="414" customFormat="1" ht="12.75" hidden="1">
      <c r="A50" s="2"/>
      <c r="C50" s="2"/>
      <c r="D50" s="2"/>
      <c r="E50" s="2"/>
      <c r="F50" s="2"/>
      <c r="G50" s="2"/>
      <c r="H50" s="2"/>
      <c r="I50" s="2"/>
      <c r="J50" s="2"/>
      <c r="K50" s="2"/>
    </row>
    <row r="51" spans="1:11" s="414" customFormat="1" ht="12.75" hidden="1">
      <c r="A51" s="2"/>
      <c r="C51" s="2"/>
      <c r="D51" s="2"/>
      <c r="E51" s="2"/>
      <c r="F51" s="2"/>
      <c r="G51" s="2"/>
      <c r="H51" s="2"/>
      <c r="I51" s="2"/>
      <c r="J51" s="2"/>
      <c r="K51" s="2"/>
    </row>
    <row r="52" spans="1:11" s="414" customFormat="1" ht="12.75" hidden="1">
      <c r="A52" s="2"/>
      <c r="C52" s="2"/>
      <c r="D52" s="2"/>
      <c r="E52" s="2"/>
      <c r="F52" s="2"/>
      <c r="G52" s="2"/>
      <c r="H52" s="2"/>
      <c r="I52" s="2"/>
      <c r="J52" s="2"/>
      <c r="K52" s="2"/>
    </row>
    <row r="53" spans="1:11" s="414" customFormat="1" ht="12.75" hidden="1">
      <c r="A53" s="2"/>
      <c r="C53" s="2"/>
      <c r="D53" s="2"/>
      <c r="E53" s="2"/>
      <c r="F53" s="2"/>
      <c r="G53" s="2"/>
      <c r="H53" s="2"/>
      <c r="I53" s="2"/>
      <c r="J53" s="2"/>
      <c r="K53" s="2"/>
    </row>
    <row r="54" spans="1:11" s="414" customFormat="1" ht="12.75" hidden="1">
      <c r="A54" s="2"/>
      <c r="C54" s="2"/>
      <c r="D54" s="2"/>
      <c r="E54" s="2"/>
      <c r="F54" s="2"/>
      <c r="G54" s="2"/>
      <c r="H54" s="2"/>
      <c r="I54" s="2"/>
      <c r="J54" s="2"/>
      <c r="K54" s="2"/>
    </row>
    <row r="55" spans="1:11" s="414" customFormat="1" ht="12.75" hidden="1">
      <c r="A55" s="2"/>
      <c r="C55" s="2"/>
      <c r="D55" s="2"/>
      <c r="E55" s="2"/>
      <c r="F55" s="2"/>
      <c r="G55" s="2"/>
      <c r="H55" s="2"/>
      <c r="I55" s="2"/>
      <c r="J55" s="2"/>
      <c r="K55" s="2"/>
    </row>
    <row r="56" spans="1:11" s="414" customFormat="1" ht="12.75" hidden="1">
      <c r="A56" s="2"/>
      <c r="C56" s="2"/>
      <c r="D56" s="2"/>
      <c r="E56" s="2"/>
      <c r="F56" s="2"/>
      <c r="G56" s="2"/>
      <c r="H56" s="2"/>
      <c r="I56" s="2"/>
      <c r="J56" s="2"/>
      <c r="K56" s="2"/>
    </row>
    <row r="57" spans="1:11" s="414" customFormat="1" ht="12.75" hidden="1">
      <c r="A57" s="2"/>
      <c r="C57" s="2"/>
      <c r="D57" s="2"/>
      <c r="E57" s="2"/>
      <c r="F57" s="2"/>
      <c r="G57" s="2"/>
      <c r="H57" s="2"/>
      <c r="I57" s="2"/>
      <c r="J57" s="2"/>
      <c r="K57" s="2"/>
    </row>
    <row r="58" spans="1:11" s="414" customFormat="1" ht="12.75" hidden="1">
      <c r="A58" s="2"/>
      <c r="C58" s="2"/>
      <c r="D58" s="2"/>
      <c r="E58" s="2"/>
      <c r="F58" s="2"/>
      <c r="G58" s="2"/>
      <c r="H58" s="2"/>
      <c r="I58" s="2"/>
      <c r="J58" s="2"/>
      <c r="K58" s="2"/>
    </row>
    <row r="59" spans="1:11" s="414" customFormat="1" ht="12.75" hidden="1">
      <c r="A59" s="2"/>
      <c r="C59" s="2"/>
      <c r="D59" s="2"/>
      <c r="E59" s="2"/>
      <c r="F59" s="2"/>
      <c r="G59" s="2"/>
      <c r="H59" s="2"/>
      <c r="I59" s="2"/>
      <c r="J59" s="2"/>
      <c r="K59" s="2"/>
    </row>
    <row r="60" spans="1:11" s="414" customFormat="1" ht="12.75" hidden="1">
      <c r="A60" s="2"/>
      <c r="C60" s="2"/>
      <c r="D60" s="2"/>
      <c r="E60" s="2"/>
      <c r="F60" s="2"/>
      <c r="G60" s="2"/>
      <c r="H60" s="2"/>
      <c r="I60" s="2"/>
      <c r="J60" s="2"/>
      <c r="K60" s="2"/>
    </row>
    <row r="61" spans="1:11" s="414" customFormat="1" ht="12.75" hidden="1">
      <c r="A61" s="2"/>
      <c r="C61" s="2"/>
      <c r="D61" s="2"/>
      <c r="E61" s="2"/>
      <c r="F61" s="2"/>
      <c r="G61" s="2"/>
      <c r="H61" s="2"/>
      <c r="I61" s="2"/>
      <c r="J61" s="2"/>
      <c r="K61" s="2"/>
    </row>
    <row r="62" spans="1:11" s="414" customFormat="1" ht="12.75" hidden="1">
      <c r="A62" s="2"/>
      <c r="C62" s="2"/>
      <c r="D62" s="2"/>
      <c r="E62" s="2"/>
      <c r="F62" s="2"/>
      <c r="G62" s="2"/>
      <c r="H62" s="2"/>
      <c r="I62" s="2"/>
      <c r="J62" s="2"/>
      <c r="K62" s="2"/>
    </row>
    <row r="63" spans="1:11" s="414" customFormat="1" ht="12.75" hidden="1">
      <c r="A63" s="2"/>
      <c r="C63" s="2"/>
      <c r="D63" s="2"/>
      <c r="E63" s="2"/>
      <c r="F63" s="2"/>
      <c r="G63" s="2"/>
      <c r="H63" s="2"/>
      <c r="I63" s="2"/>
      <c r="J63" s="2"/>
      <c r="K63" s="2"/>
    </row>
    <row r="64" spans="1:11" s="414" customFormat="1" ht="12.75" hidden="1">
      <c r="A64" s="2"/>
      <c r="C64" s="2"/>
      <c r="D64" s="2"/>
      <c r="E64" s="2"/>
      <c r="F64" s="2"/>
      <c r="G64" s="2"/>
      <c r="H64" s="2"/>
      <c r="I64" s="2"/>
      <c r="J64" s="2"/>
      <c r="K64" s="2"/>
    </row>
    <row r="65" spans="1:11" s="414" customFormat="1" ht="12.75" hidden="1">
      <c r="A65" s="2"/>
      <c r="C65" s="2"/>
      <c r="D65" s="2"/>
      <c r="E65" s="2"/>
      <c r="F65" s="2"/>
      <c r="G65" s="2"/>
      <c r="H65" s="2"/>
      <c r="I65" s="2"/>
      <c r="J65" s="2"/>
      <c r="K65" s="2"/>
    </row>
    <row r="66" spans="1:11" s="414" customFormat="1" ht="12.75" hidden="1">
      <c r="A66" s="2"/>
      <c r="C66" s="2"/>
      <c r="D66" s="2"/>
      <c r="E66" s="2"/>
      <c r="F66" s="2"/>
      <c r="G66" s="2"/>
      <c r="H66" s="2"/>
      <c r="I66" s="2"/>
      <c r="J66" s="2"/>
      <c r="K66" s="2"/>
    </row>
    <row r="67" spans="1:11" s="414" customFormat="1" ht="12.75" hidden="1">
      <c r="A67" s="2"/>
      <c r="C67" s="2"/>
      <c r="D67" s="2"/>
      <c r="E67" s="2"/>
      <c r="F67" s="2"/>
      <c r="G67" s="2"/>
      <c r="H67" s="2"/>
      <c r="I67" s="2"/>
      <c r="J67" s="2"/>
      <c r="K67" s="2"/>
    </row>
    <row r="68" spans="1:11" s="414" customFormat="1" ht="12.75" hidden="1">
      <c r="A68" s="2"/>
      <c r="C68" s="2"/>
      <c r="D68" s="2"/>
      <c r="E68" s="2"/>
      <c r="F68" s="2"/>
      <c r="G68" s="2"/>
      <c r="H68" s="2"/>
      <c r="I68" s="2"/>
      <c r="J68" s="2"/>
      <c r="K68" s="2"/>
    </row>
    <row r="69" spans="1:11" s="414" customFormat="1" ht="12.75" hidden="1">
      <c r="A69" s="2"/>
      <c r="C69" s="2"/>
      <c r="D69" s="2"/>
      <c r="E69" s="2"/>
      <c r="F69" s="2"/>
      <c r="G69" s="2"/>
      <c r="H69" s="2"/>
      <c r="I69" s="2"/>
      <c r="J69" s="2"/>
      <c r="K69" s="2"/>
    </row>
    <row r="70" spans="1:11" s="414" customFormat="1" ht="12.75" hidden="1">
      <c r="A70" s="2"/>
      <c r="C70" s="2"/>
      <c r="D70" s="2"/>
      <c r="E70" s="2"/>
      <c r="F70" s="2"/>
      <c r="G70" s="2"/>
      <c r="H70" s="2"/>
      <c r="I70" s="2"/>
      <c r="J70" s="2"/>
      <c r="K70" s="2"/>
    </row>
    <row r="71" spans="1:11" s="414" customFormat="1" ht="12.75" hidden="1">
      <c r="A71" s="2"/>
      <c r="C71" s="2"/>
      <c r="D71" s="2"/>
      <c r="E71" s="2"/>
      <c r="F71" s="2"/>
      <c r="G71" s="2"/>
      <c r="H71" s="2"/>
      <c r="I71" s="2"/>
      <c r="J71" s="2"/>
      <c r="K71" s="2"/>
    </row>
    <row r="72" spans="1:11" s="414" customFormat="1" ht="12.75" hidden="1">
      <c r="A72" s="2"/>
      <c r="C72" s="2"/>
      <c r="D72" s="2"/>
      <c r="E72" s="2"/>
      <c r="F72" s="2"/>
      <c r="G72" s="2"/>
      <c r="H72" s="2"/>
      <c r="I72" s="2"/>
      <c r="J72" s="2"/>
      <c r="K72" s="2"/>
    </row>
    <row r="73" spans="1:11" s="414" customFormat="1" ht="12.75" hidden="1">
      <c r="A73" s="2"/>
      <c r="C73" s="2"/>
      <c r="D73" s="2"/>
      <c r="E73" s="2"/>
      <c r="F73" s="2"/>
      <c r="G73" s="2"/>
      <c r="H73" s="2"/>
      <c r="I73" s="2"/>
      <c r="J73" s="2"/>
      <c r="K73" s="2"/>
    </row>
    <row r="74" spans="1:11" s="414" customFormat="1" ht="12.75" hidden="1">
      <c r="A74" s="2"/>
      <c r="C74" s="2"/>
      <c r="D74" s="2"/>
      <c r="E74" s="2"/>
      <c r="F74" s="2"/>
      <c r="G74" s="2"/>
      <c r="H74" s="2"/>
      <c r="I74" s="2"/>
      <c r="J74" s="2"/>
      <c r="K74" s="2"/>
    </row>
    <row r="75" spans="1:11" s="414" customFormat="1" ht="12.75" hidden="1">
      <c r="A75" s="2"/>
      <c r="C75" s="2"/>
      <c r="D75" s="2"/>
      <c r="E75" s="2"/>
      <c r="F75" s="2"/>
      <c r="G75" s="2"/>
      <c r="H75" s="2"/>
      <c r="I75" s="2"/>
      <c r="J75" s="2"/>
      <c r="K75" s="2"/>
    </row>
    <row r="76" spans="1:11" s="414" customFormat="1" ht="12.75" hidden="1">
      <c r="A76" s="2"/>
      <c r="C76" s="2"/>
      <c r="D76" s="2"/>
      <c r="E76" s="2"/>
      <c r="F76" s="2"/>
      <c r="G76" s="2"/>
      <c r="H76" s="2"/>
      <c r="I76" s="2"/>
      <c r="J76" s="2"/>
      <c r="K76" s="2"/>
    </row>
    <row r="77" spans="1:11" s="414" customFormat="1" ht="12.75" hidden="1">
      <c r="A77" s="2"/>
      <c r="C77" s="2"/>
      <c r="D77" s="2"/>
      <c r="E77" s="2"/>
      <c r="F77" s="2"/>
      <c r="G77" s="2"/>
      <c r="H77" s="2"/>
      <c r="I77" s="2"/>
      <c r="J77" s="2"/>
      <c r="K77" s="2"/>
    </row>
    <row r="78" spans="1:11" s="414" customFormat="1" ht="12.75" hidden="1">
      <c r="A78" s="2"/>
      <c r="C78" s="2"/>
      <c r="D78" s="2"/>
      <c r="E78" s="2"/>
      <c r="F78" s="2"/>
      <c r="G78" s="2"/>
      <c r="H78" s="2"/>
      <c r="I78" s="2"/>
      <c r="J78" s="2"/>
      <c r="K78" s="2"/>
    </row>
    <row r="79" spans="1:11" s="414" customFormat="1" ht="12.75" hidden="1">
      <c r="A79" s="2"/>
      <c r="C79" s="2"/>
      <c r="D79" s="2"/>
      <c r="E79" s="2"/>
      <c r="F79" s="2"/>
      <c r="G79" s="2"/>
      <c r="H79" s="2"/>
      <c r="I79" s="2"/>
      <c r="J79" s="2"/>
      <c r="K79" s="2"/>
    </row>
    <row r="80" spans="1:11" s="414" customFormat="1" ht="12.75" hidden="1">
      <c r="A80" s="2"/>
      <c r="C80" s="2"/>
      <c r="D80" s="2"/>
      <c r="E80" s="2"/>
      <c r="F80" s="2"/>
      <c r="G80" s="2"/>
      <c r="H80" s="2"/>
      <c r="I80" s="2"/>
      <c r="J80" s="2"/>
      <c r="K80" s="2"/>
    </row>
    <row r="81" spans="1:11" s="414" customFormat="1" ht="12.75" hidden="1">
      <c r="A81" s="2"/>
      <c r="C81" s="2"/>
      <c r="D81" s="2"/>
      <c r="E81" s="2"/>
      <c r="F81" s="2"/>
      <c r="G81" s="2"/>
      <c r="H81" s="2"/>
      <c r="I81" s="2"/>
      <c r="J81" s="2"/>
      <c r="K81" s="2"/>
    </row>
    <row r="82" spans="1:11" s="414" customFormat="1" ht="12.75" hidden="1">
      <c r="A82" s="2"/>
      <c r="C82" s="2"/>
      <c r="D82" s="2"/>
      <c r="E82" s="2"/>
      <c r="F82" s="2"/>
      <c r="G82" s="2"/>
      <c r="H82" s="2"/>
      <c r="I82" s="2"/>
      <c r="J82" s="2"/>
      <c r="K82" s="2"/>
    </row>
    <row r="83" spans="1:11" s="414" customFormat="1" ht="12.75" hidden="1">
      <c r="A83" s="2"/>
      <c r="C83" s="2"/>
      <c r="D83" s="2"/>
      <c r="E83" s="2"/>
      <c r="F83" s="2"/>
      <c r="G83" s="2"/>
      <c r="H83" s="2"/>
      <c r="I83" s="2"/>
      <c r="J83" s="2"/>
      <c r="K83" s="2"/>
    </row>
    <row r="84" spans="1:11" s="414" customFormat="1" ht="12.75" hidden="1">
      <c r="A84" s="2"/>
      <c r="C84" s="2"/>
      <c r="D84" s="2"/>
      <c r="E84" s="2"/>
      <c r="F84" s="2"/>
      <c r="G84" s="2"/>
      <c r="H84" s="2"/>
      <c r="I84" s="2"/>
      <c r="J84" s="2"/>
      <c r="K84" s="2"/>
    </row>
    <row r="85" spans="1:11" s="414" customFormat="1" ht="12.75" hidden="1">
      <c r="A85" s="2"/>
      <c r="C85" s="2"/>
      <c r="D85" s="2"/>
      <c r="E85" s="2"/>
      <c r="F85" s="2"/>
      <c r="G85" s="2"/>
      <c r="H85" s="2"/>
      <c r="I85" s="2"/>
      <c r="J85" s="2"/>
      <c r="K85" s="2"/>
    </row>
    <row r="86" spans="1:11" s="414" customFormat="1" ht="12.75" hidden="1">
      <c r="A86" s="2"/>
      <c r="C86" s="2"/>
      <c r="D86" s="2"/>
      <c r="E86" s="2"/>
      <c r="F86" s="2"/>
      <c r="G86" s="2"/>
      <c r="H86" s="2"/>
      <c r="I86" s="2"/>
      <c r="J86" s="2"/>
      <c r="K86" s="2"/>
    </row>
    <row r="87" spans="1:11" s="414" customFormat="1" ht="12.75" hidden="1">
      <c r="A87" s="2"/>
      <c r="C87" s="2"/>
      <c r="D87" s="2"/>
      <c r="E87" s="2"/>
      <c r="F87" s="2"/>
      <c r="G87" s="2"/>
      <c r="H87" s="2"/>
      <c r="I87" s="2"/>
      <c r="J87" s="2"/>
      <c r="K87" s="2"/>
    </row>
    <row r="88" spans="1:11" s="414" customFormat="1" ht="12.75" hidden="1">
      <c r="A88" s="2"/>
      <c r="C88" s="2"/>
      <c r="D88" s="2"/>
      <c r="E88" s="2"/>
      <c r="F88" s="2"/>
      <c r="G88" s="2"/>
      <c r="H88" s="2"/>
      <c r="I88" s="2"/>
      <c r="J88" s="2"/>
      <c r="K88" s="2"/>
    </row>
    <row r="89" spans="1:11" s="414" customFormat="1" ht="12.75" hidden="1">
      <c r="A89" s="2"/>
      <c r="C89" s="2"/>
      <c r="D89" s="2"/>
      <c r="E89" s="2"/>
      <c r="F89" s="2"/>
      <c r="G89" s="2"/>
      <c r="H89" s="2"/>
      <c r="I89" s="2"/>
      <c r="J89" s="2"/>
      <c r="K89" s="2"/>
    </row>
    <row r="90" spans="1:11" s="414" customFormat="1" ht="12.75" hidden="1">
      <c r="A90" s="2"/>
      <c r="C90" s="2"/>
      <c r="D90" s="2"/>
      <c r="E90" s="2"/>
      <c r="F90" s="2"/>
      <c r="G90" s="2"/>
      <c r="H90" s="2"/>
      <c r="I90" s="2"/>
      <c r="J90" s="2"/>
      <c r="K90" s="2"/>
    </row>
    <row r="91" spans="1:11" s="414" customFormat="1" ht="12.75" hidden="1">
      <c r="A91" s="2"/>
      <c r="C91" s="2"/>
      <c r="D91" s="2"/>
      <c r="E91" s="2"/>
      <c r="F91" s="2"/>
      <c r="G91" s="2"/>
      <c r="H91" s="2"/>
      <c r="I91" s="2"/>
      <c r="J91" s="2"/>
      <c r="K91" s="2"/>
    </row>
    <row r="92" spans="1:11" s="414" customFormat="1" ht="12.75" hidden="1">
      <c r="A92" s="2"/>
      <c r="C92" s="2"/>
      <c r="D92" s="2"/>
      <c r="E92" s="2"/>
      <c r="F92" s="2"/>
      <c r="G92" s="2"/>
      <c r="H92" s="2"/>
      <c r="I92" s="2"/>
      <c r="J92" s="2"/>
      <c r="K92" s="2"/>
    </row>
    <row r="93" spans="1:11" s="414" customFormat="1" ht="12.75" hidden="1">
      <c r="A93" s="2"/>
      <c r="C93" s="2"/>
      <c r="D93" s="2"/>
      <c r="E93" s="2"/>
      <c r="F93" s="2"/>
      <c r="G93" s="2"/>
      <c r="H93" s="2"/>
      <c r="I93" s="2"/>
      <c r="J93" s="2"/>
      <c r="K93" s="2"/>
    </row>
    <row r="94" spans="1:11" s="414" customFormat="1" ht="12.75" hidden="1">
      <c r="A94" s="2"/>
      <c r="C94" s="2"/>
      <c r="D94" s="2"/>
      <c r="E94" s="2"/>
      <c r="F94" s="2"/>
      <c r="G94" s="2"/>
      <c r="H94" s="2"/>
      <c r="I94" s="2"/>
      <c r="J94" s="2"/>
      <c r="K94" s="2"/>
    </row>
    <row r="95" spans="1:11" s="414" customFormat="1" ht="12.75" hidden="1">
      <c r="A95" s="2"/>
      <c r="C95" s="2"/>
      <c r="D95" s="2"/>
      <c r="E95" s="2"/>
      <c r="F95" s="2"/>
      <c r="G95" s="2"/>
      <c r="H95" s="2"/>
      <c r="I95" s="2"/>
      <c r="J95" s="2"/>
      <c r="K95" s="2"/>
    </row>
    <row r="96" spans="1:11" s="414" customFormat="1" ht="12.75" hidden="1">
      <c r="A96" s="2"/>
      <c r="C96" s="2"/>
      <c r="D96" s="2"/>
      <c r="E96" s="2"/>
      <c r="F96" s="2"/>
      <c r="G96" s="2"/>
      <c r="H96" s="2"/>
      <c r="I96" s="2"/>
      <c r="J96" s="2"/>
      <c r="K96" s="2"/>
    </row>
    <row r="97" spans="1:11" s="414" customFormat="1" ht="12.75" hidden="1">
      <c r="A97" s="2"/>
      <c r="C97" s="2"/>
      <c r="D97" s="2"/>
      <c r="E97" s="2"/>
      <c r="F97" s="2"/>
      <c r="G97" s="2"/>
      <c r="H97" s="2"/>
      <c r="I97" s="2"/>
      <c r="J97" s="2"/>
      <c r="K97" s="2"/>
    </row>
    <row r="98" spans="1:11" s="414" customFormat="1" ht="12.75" hidden="1">
      <c r="A98" s="2"/>
      <c r="C98" s="2"/>
      <c r="D98" s="2"/>
      <c r="E98" s="2"/>
      <c r="F98" s="2"/>
      <c r="G98" s="2"/>
      <c r="H98" s="2"/>
      <c r="I98" s="2"/>
      <c r="J98" s="2"/>
      <c r="K98" s="2"/>
    </row>
    <row r="99" spans="1:11" s="414" customFormat="1" ht="12.75" hidden="1">
      <c r="A99" s="2"/>
      <c r="C99" s="2"/>
      <c r="D99" s="2"/>
      <c r="E99" s="2"/>
      <c r="F99" s="2"/>
      <c r="G99" s="2"/>
      <c r="H99" s="2"/>
      <c r="I99" s="2"/>
      <c r="J99" s="2"/>
      <c r="K99" s="2"/>
    </row>
    <row r="100" spans="1:11" s="414" customFormat="1" ht="12.75" hidden="1">
      <c r="A100" s="2"/>
      <c r="C100" s="2"/>
      <c r="D100" s="2"/>
      <c r="E100" s="2"/>
      <c r="F100" s="2"/>
      <c r="G100" s="2"/>
      <c r="H100" s="2"/>
      <c r="I100" s="2"/>
      <c r="J100" s="2"/>
      <c r="K100" s="2"/>
    </row>
    <row r="101" spans="1:11" s="414" customFormat="1" ht="12.75" hidden="1">
      <c r="A101" s="2"/>
      <c r="C101" s="2"/>
      <c r="D101" s="2"/>
      <c r="E101" s="2"/>
      <c r="F101" s="2"/>
      <c r="G101" s="2"/>
      <c r="H101" s="2"/>
      <c r="I101" s="2"/>
      <c r="J101" s="2"/>
      <c r="K101" s="2"/>
    </row>
    <row r="102" spans="1:11" s="414" customFormat="1" ht="12.75" hidden="1">
      <c r="A102" s="2"/>
      <c r="C102" s="2"/>
      <c r="D102" s="2"/>
      <c r="E102" s="2"/>
      <c r="F102" s="2"/>
      <c r="G102" s="2"/>
      <c r="H102" s="2"/>
      <c r="I102" s="2"/>
      <c r="J102" s="2"/>
      <c r="K102" s="2"/>
    </row>
    <row r="103" spans="1:11" s="414" customFormat="1" ht="12.75" hidden="1">
      <c r="A103" s="2"/>
      <c r="C103" s="2"/>
      <c r="D103" s="2"/>
      <c r="E103" s="2"/>
      <c r="F103" s="2"/>
      <c r="G103" s="2"/>
      <c r="H103" s="2"/>
      <c r="I103" s="2"/>
      <c r="J103" s="2"/>
      <c r="K103" s="2"/>
    </row>
    <row r="104" spans="1:11" s="414" customFormat="1" ht="12.75" hidden="1">
      <c r="A104" s="2"/>
      <c r="C104" s="2"/>
      <c r="D104" s="2"/>
      <c r="E104" s="2"/>
      <c r="F104" s="2"/>
      <c r="G104" s="2"/>
      <c r="H104" s="2"/>
      <c r="I104" s="2"/>
      <c r="J104" s="2"/>
      <c r="K104" s="2"/>
    </row>
    <row r="105" spans="1:11" s="414" customFormat="1" ht="12.75" hidden="1">
      <c r="A105" s="2"/>
      <c r="C105" s="2"/>
      <c r="D105" s="2"/>
      <c r="E105" s="2"/>
      <c r="F105" s="2"/>
      <c r="G105" s="2"/>
      <c r="H105" s="2"/>
      <c r="I105" s="2"/>
      <c r="J105" s="2"/>
      <c r="K105" s="2"/>
    </row>
    <row r="106" spans="1:11" s="414" customFormat="1" ht="12.75" hidden="1">
      <c r="A106" s="2"/>
      <c r="C106" s="2"/>
      <c r="D106" s="2"/>
      <c r="E106" s="2"/>
      <c r="F106" s="2"/>
      <c r="G106" s="2"/>
      <c r="H106" s="2"/>
      <c r="I106" s="2"/>
      <c r="J106" s="2"/>
      <c r="K106" s="2"/>
    </row>
    <row r="107" spans="1:11" s="414" customFormat="1" ht="12.75" hidden="1">
      <c r="A107" s="2"/>
      <c r="C107" s="2"/>
      <c r="D107" s="2"/>
      <c r="E107" s="2"/>
      <c r="F107" s="2"/>
      <c r="G107" s="2"/>
      <c r="H107" s="2"/>
      <c r="I107" s="2"/>
      <c r="J107" s="2"/>
      <c r="K107" s="2"/>
    </row>
    <row r="108" spans="1:11" s="414" customFormat="1" ht="12.75" hidden="1">
      <c r="A108" s="2"/>
      <c r="C108" s="2"/>
      <c r="D108" s="2"/>
      <c r="E108" s="2"/>
      <c r="F108" s="2"/>
      <c r="G108" s="2"/>
      <c r="H108" s="2"/>
      <c r="I108" s="2"/>
      <c r="J108" s="2"/>
      <c r="K108" s="2"/>
    </row>
    <row r="109" spans="1:11" s="414" customFormat="1" ht="12.75" hidden="1">
      <c r="A109" s="2"/>
      <c r="C109" s="2"/>
      <c r="D109" s="2"/>
      <c r="E109" s="2"/>
      <c r="F109" s="2"/>
      <c r="G109" s="2"/>
      <c r="H109" s="2"/>
      <c r="I109" s="2"/>
      <c r="J109" s="2"/>
      <c r="K109" s="2"/>
    </row>
  </sheetData>
  <mergeCells count="14">
    <mergeCell ref="B13:K13"/>
    <mergeCell ref="J5:J6"/>
    <mergeCell ref="K5:K6"/>
    <mergeCell ref="D3:E3"/>
    <mergeCell ref="J3:K3"/>
    <mergeCell ref="D5:D6"/>
    <mergeCell ref="E5:E6"/>
    <mergeCell ref="H3:I3"/>
    <mergeCell ref="H5:H6"/>
    <mergeCell ref="I5:I6"/>
    <mergeCell ref="F3:G3"/>
    <mergeCell ref="F5:F6"/>
    <mergeCell ref="G5:G6"/>
    <mergeCell ref="B3:C6"/>
  </mergeCells>
  <hyperlinks>
    <hyperlink ref="B1" location="ToC!A1" display="Back to Table of Contents" xr:uid="{D666DFC1-20DD-4809-8EEC-C617B641880A}"/>
  </hyperlinks>
  <pageMargins left="0.5" right="0.5" top="0.5" bottom="0.5" header="0.25" footer="0.3"/>
  <pageSetup scale="70" orientation="landscape" r:id="rId1"/>
  <headerFooter>
    <oddFooter>&amp;L&amp;G&amp;CSupplementary Regulatory Capital Disclosure&amp;R Page &amp;P of &amp;N</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9BDEC-4CD3-4281-A087-B3B1B2C300AF}">
  <sheetPr codeName="Sheet29">
    <tabColor theme="5"/>
    <pageSetUpPr fitToPage="1"/>
  </sheetPr>
  <dimension ref="A1:S144"/>
  <sheetViews>
    <sheetView zoomScaleNormal="100" workbookViewId="0"/>
  </sheetViews>
  <sheetFormatPr defaultColWidth="0" defaultRowHeight="15" zeroHeight="1"/>
  <cols>
    <col min="1" max="1" width="1.5703125" style="1" customWidth="1"/>
    <col min="2" max="2" width="35.42578125" customWidth="1"/>
    <col min="3" max="10" width="10.5703125" customWidth="1"/>
    <col min="11" max="11" width="15.42578125" customWidth="1"/>
    <col min="12" max="12" width="1.5703125" customWidth="1"/>
    <col min="13" max="16384" width="8.5703125" hidden="1"/>
  </cols>
  <sheetData>
    <row r="1" spans="1:19" ht="12" customHeight="1">
      <c r="B1" s="141" t="s">
        <v>126</v>
      </c>
      <c r="C1" s="1"/>
      <c r="D1" s="1"/>
      <c r="E1" s="1"/>
      <c r="F1" s="1"/>
      <c r="G1" s="1"/>
      <c r="H1" s="1"/>
      <c r="I1" s="1"/>
      <c r="J1" s="1"/>
      <c r="K1" s="1"/>
      <c r="L1" s="1"/>
      <c r="M1" s="1"/>
      <c r="N1" s="1"/>
      <c r="O1" s="1"/>
      <c r="P1" s="1"/>
      <c r="Q1" s="1"/>
      <c r="R1" s="1"/>
      <c r="S1" s="1"/>
    </row>
    <row r="2" spans="1:19" s="467" customFormat="1" ht="20.100000000000001" customHeight="1">
      <c r="A2" s="49"/>
      <c r="B2" s="711" t="s">
        <v>1029</v>
      </c>
      <c r="C2" s="710"/>
      <c r="D2" s="710"/>
      <c r="E2" s="710"/>
      <c r="F2" s="710"/>
      <c r="G2" s="710"/>
      <c r="H2" s="710"/>
      <c r="I2" s="710"/>
      <c r="J2" s="710"/>
      <c r="K2" s="709"/>
      <c r="L2" s="49"/>
    </row>
    <row r="3" spans="1:19" ht="14.85" customHeight="1">
      <c r="B3" s="2115" t="s">
        <v>162</v>
      </c>
      <c r="C3" s="2113" t="s">
        <v>235</v>
      </c>
      <c r="D3" s="2113" t="s">
        <v>422</v>
      </c>
      <c r="E3" s="2113" t="s">
        <v>419</v>
      </c>
      <c r="F3" s="2113" t="s">
        <v>470</v>
      </c>
      <c r="G3" s="2113" t="s">
        <v>469</v>
      </c>
      <c r="H3" s="2113" t="s">
        <v>468</v>
      </c>
      <c r="I3" s="2113" t="s">
        <v>467</v>
      </c>
      <c r="J3" s="2113" t="s">
        <v>861</v>
      </c>
      <c r="K3" s="2111" t="s">
        <v>860</v>
      </c>
      <c r="L3" s="1"/>
    </row>
    <row r="4" spans="1:19" s="414" customFormat="1" ht="14.1" customHeight="1">
      <c r="A4" s="2"/>
      <c r="B4" s="2116"/>
      <c r="C4" s="2114"/>
      <c r="D4" s="2114"/>
      <c r="E4" s="2114"/>
      <c r="F4" s="2114"/>
      <c r="G4" s="2114"/>
      <c r="H4" s="2114"/>
      <c r="I4" s="2114"/>
      <c r="J4" s="2114"/>
      <c r="K4" s="2112"/>
      <c r="L4" s="2"/>
    </row>
    <row r="5" spans="1:19" s="414" customFormat="1" ht="22.5" customHeight="1">
      <c r="A5" s="2"/>
      <c r="B5" s="1103" t="s">
        <v>862</v>
      </c>
      <c r="C5" s="2037">
        <v>0</v>
      </c>
      <c r="D5" s="2037">
        <v>0.1</v>
      </c>
      <c r="E5" s="2037">
        <v>0.2</v>
      </c>
      <c r="F5" s="2037">
        <v>0.5</v>
      </c>
      <c r="G5" s="2037">
        <v>0.75</v>
      </c>
      <c r="H5" s="2037">
        <v>1</v>
      </c>
      <c r="I5" s="2037">
        <v>1.5</v>
      </c>
      <c r="J5" s="1945" t="s">
        <v>858</v>
      </c>
      <c r="K5" s="2040" t="s">
        <v>1028</v>
      </c>
      <c r="L5" s="2"/>
    </row>
    <row r="6" spans="1:19" s="414" customFormat="1" ht="15" customHeight="1">
      <c r="A6" s="2"/>
      <c r="B6" s="1102" t="s">
        <v>1027</v>
      </c>
      <c r="C6" s="2117"/>
      <c r="D6" s="2117"/>
      <c r="E6" s="2117"/>
      <c r="F6" s="2117"/>
      <c r="G6" s="2117"/>
      <c r="H6" s="2117"/>
      <c r="I6" s="2117"/>
      <c r="J6" s="2033"/>
      <c r="K6" s="2118"/>
      <c r="L6" s="2"/>
    </row>
    <row r="7" spans="1:19" s="414" customFormat="1" ht="15" customHeight="1">
      <c r="A7" s="2"/>
      <c r="B7" s="1101" t="str">
        <f>+CurrQtr</f>
        <v>Q3 2022</v>
      </c>
      <c r="C7" s="1100"/>
      <c r="D7" s="1100"/>
      <c r="E7" s="1100"/>
      <c r="F7" s="1100"/>
      <c r="G7" s="1100"/>
      <c r="H7" s="1100"/>
      <c r="I7" s="1100"/>
      <c r="J7" s="1099"/>
      <c r="K7" s="1098"/>
      <c r="L7" s="2"/>
    </row>
    <row r="8" spans="1:19" s="414" customFormat="1" ht="12.75">
      <c r="A8" s="2"/>
      <c r="B8" s="652" t="s">
        <v>1026</v>
      </c>
      <c r="C8" s="348">
        <v>0</v>
      </c>
      <c r="D8" s="348">
        <v>0</v>
      </c>
      <c r="E8" s="348">
        <v>0</v>
      </c>
      <c r="F8" s="348">
        <v>471</v>
      </c>
      <c r="G8" s="348">
        <v>0</v>
      </c>
      <c r="H8" s="348">
        <v>11</v>
      </c>
      <c r="I8" s="348">
        <v>0</v>
      </c>
      <c r="J8" s="348">
        <v>0</v>
      </c>
      <c r="K8" s="1040">
        <v>482</v>
      </c>
      <c r="L8" s="2"/>
    </row>
    <row r="9" spans="1:19" s="414" customFormat="1" ht="25.5">
      <c r="A9" s="2"/>
      <c r="B9" s="1094" t="s">
        <v>1025</v>
      </c>
      <c r="C9" s="348">
        <v>0</v>
      </c>
      <c r="D9" s="348">
        <v>0</v>
      </c>
      <c r="E9" s="348">
        <v>0</v>
      </c>
      <c r="F9" s="348">
        <v>0</v>
      </c>
      <c r="G9" s="348">
        <v>0</v>
      </c>
      <c r="H9" s="348">
        <v>0</v>
      </c>
      <c r="I9" s="348">
        <v>0</v>
      </c>
      <c r="J9" s="348">
        <v>0</v>
      </c>
      <c r="K9" s="1040">
        <v>0</v>
      </c>
      <c r="L9" s="2"/>
    </row>
    <row r="10" spans="1:19" s="414" customFormat="1" ht="12.75">
      <c r="A10" s="2"/>
      <c r="B10" s="1094" t="s">
        <v>1024</v>
      </c>
      <c r="C10" s="348">
        <v>0</v>
      </c>
      <c r="D10" s="348">
        <v>0</v>
      </c>
      <c r="E10" s="348">
        <v>0</v>
      </c>
      <c r="F10" s="348">
        <v>0</v>
      </c>
      <c r="G10" s="348">
        <v>0</v>
      </c>
      <c r="H10" s="348">
        <v>0</v>
      </c>
      <c r="I10" s="348">
        <v>0</v>
      </c>
      <c r="J10" s="348">
        <v>0</v>
      </c>
      <c r="K10" s="1040">
        <v>0</v>
      </c>
      <c r="L10" s="2"/>
    </row>
    <row r="11" spans="1:19" s="414" customFormat="1" ht="12.75">
      <c r="A11" s="2"/>
      <c r="B11" s="1094" t="s">
        <v>1023</v>
      </c>
      <c r="C11" s="348">
        <v>0</v>
      </c>
      <c r="D11" s="348">
        <v>0</v>
      </c>
      <c r="E11" s="348">
        <v>1</v>
      </c>
      <c r="F11" s="348">
        <v>0</v>
      </c>
      <c r="G11" s="348">
        <v>0</v>
      </c>
      <c r="H11" s="348">
        <v>4</v>
      </c>
      <c r="I11" s="348">
        <v>0</v>
      </c>
      <c r="J11" s="348">
        <v>0</v>
      </c>
      <c r="K11" s="1040">
        <v>5</v>
      </c>
      <c r="L11" s="2"/>
    </row>
    <row r="12" spans="1:19" s="414" customFormat="1" ht="12.75">
      <c r="A12" s="2"/>
      <c r="B12" s="1094" t="s">
        <v>1022</v>
      </c>
      <c r="C12" s="348">
        <v>0</v>
      </c>
      <c r="D12" s="348">
        <v>0</v>
      </c>
      <c r="E12" s="348">
        <v>0</v>
      </c>
      <c r="F12" s="348">
        <v>0</v>
      </c>
      <c r="G12" s="348">
        <v>0</v>
      </c>
      <c r="H12" s="348">
        <v>0</v>
      </c>
      <c r="I12" s="348">
        <v>0</v>
      </c>
      <c r="J12" s="348">
        <v>0</v>
      </c>
      <c r="K12" s="1040">
        <v>0</v>
      </c>
      <c r="L12" s="2"/>
    </row>
    <row r="13" spans="1:19" s="414" customFormat="1" ht="12.75">
      <c r="A13" s="2"/>
      <c r="B13" s="1094" t="s">
        <v>1021</v>
      </c>
      <c r="C13" s="348">
        <v>0</v>
      </c>
      <c r="D13" s="348">
        <v>0</v>
      </c>
      <c r="E13" s="348">
        <v>0</v>
      </c>
      <c r="F13" s="348">
        <v>0</v>
      </c>
      <c r="G13" s="348">
        <v>0</v>
      </c>
      <c r="H13" s="348">
        <v>1784</v>
      </c>
      <c r="I13" s="348">
        <v>2</v>
      </c>
      <c r="J13" s="348">
        <v>0</v>
      </c>
      <c r="K13" s="1040">
        <v>1786</v>
      </c>
      <c r="L13" s="2"/>
    </row>
    <row r="14" spans="1:19" s="414" customFormat="1" ht="19.5" customHeight="1">
      <c r="A14" s="2"/>
      <c r="B14" s="1094" t="s">
        <v>1020</v>
      </c>
      <c r="C14" s="348">
        <v>0</v>
      </c>
      <c r="D14" s="348">
        <v>0</v>
      </c>
      <c r="E14" s="348">
        <v>0</v>
      </c>
      <c r="F14" s="348">
        <v>0</v>
      </c>
      <c r="G14" s="348">
        <v>0</v>
      </c>
      <c r="H14" s="348">
        <v>0</v>
      </c>
      <c r="I14" s="348">
        <v>0</v>
      </c>
      <c r="J14" s="348">
        <v>0</v>
      </c>
      <c r="K14" s="1040">
        <v>0</v>
      </c>
      <c r="L14" s="2"/>
    </row>
    <row r="15" spans="1:19" s="414" customFormat="1">
      <c r="A15" s="2"/>
      <c r="B15" s="1093" t="s">
        <v>1019</v>
      </c>
      <c r="C15" s="667">
        <v>0</v>
      </c>
      <c r="D15" s="667">
        <v>0</v>
      </c>
      <c r="E15" s="667">
        <v>0</v>
      </c>
      <c r="F15" s="667">
        <v>0</v>
      </c>
      <c r="G15" s="667">
        <v>0</v>
      </c>
      <c r="H15" s="667">
        <v>0</v>
      </c>
      <c r="I15" s="667">
        <v>0</v>
      </c>
      <c r="J15" s="667">
        <v>0</v>
      </c>
      <c r="K15" s="1039">
        <v>0</v>
      </c>
      <c r="L15" s="2"/>
    </row>
    <row r="16" spans="1:19" s="414" customFormat="1" ht="15.75" customHeight="1">
      <c r="A16" s="2"/>
      <c r="B16" s="650" t="s">
        <v>206</v>
      </c>
      <c r="C16" s="649">
        <v>0</v>
      </c>
      <c r="D16" s="649">
        <v>0</v>
      </c>
      <c r="E16" s="649">
        <v>1</v>
      </c>
      <c r="F16" s="649">
        <v>471</v>
      </c>
      <c r="G16" s="649">
        <v>0</v>
      </c>
      <c r="H16" s="649">
        <v>1799</v>
      </c>
      <c r="I16" s="649">
        <v>2</v>
      </c>
      <c r="J16" s="649">
        <v>0</v>
      </c>
      <c r="K16" s="1092">
        <v>2273</v>
      </c>
      <c r="L16" s="2"/>
    </row>
    <row r="17" spans="1:12" s="414" customFormat="1" ht="6" customHeight="1">
      <c r="A17" s="2"/>
      <c r="B17" s="1091"/>
      <c r="C17" s="849"/>
      <c r="D17" s="849"/>
      <c r="E17" s="849"/>
      <c r="F17" s="849"/>
      <c r="G17" s="849"/>
      <c r="H17" s="849"/>
      <c r="I17" s="849"/>
      <c r="J17" s="849"/>
      <c r="K17" s="849"/>
      <c r="L17" s="2"/>
    </row>
    <row r="18" spans="1:12" s="414" customFormat="1" ht="15" customHeight="1">
      <c r="A18" s="2"/>
      <c r="B18" s="1097" t="str">
        <f>LastQtr</f>
        <v>Q2 2022</v>
      </c>
      <c r="C18" s="1096"/>
      <c r="D18" s="1096"/>
      <c r="E18" s="1096"/>
      <c r="F18" s="1096"/>
      <c r="G18" s="1096"/>
      <c r="H18" s="1096"/>
      <c r="I18" s="1096"/>
      <c r="J18" s="754"/>
      <c r="K18" s="1095"/>
      <c r="L18" s="2"/>
    </row>
    <row r="19" spans="1:12" s="414" customFormat="1" ht="12.75">
      <c r="A19" s="2"/>
      <c r="B19" s="652" t="s">
        <v>1026</v>
      </c>
      <c r="C19" s="348">
        <v>0</v>
      </c>
      <c r="D19" s="348">
        <v>0</v>
      </c>
      <c r="E19" s="348">
        <v>0</v>
      </c>
      <c r="F19" s="348">
        <v>32</v>
      </c>
      <c r="G19" s="348">
        <v>0</v>
      </c>
      <c r="H19" s="348">
        <v>15</v>
      </c>
      <c r="I19" s="348">
        <v>0</v>
      </c>
      <c r="J19" s="348">
        <v>0</v>
      </c>
      <c r="K19" s="1040">
        <v>47</v>
      </c>
      <c r="L19" s="2"/>
    </row>
    <row r="20" spans="1:12" s="414" customFormat="1" ht="25.5">
      <c r="A20" s="2"/>
      <c r="B20" s="1094" t="s">
        <v>1025</v>
      </c>
      <c r="C20" s="348">
        <v>0</v>
      </c>
      <c r="D20" s="348">
        <v>0</v>
      </c>
      <c r="E20" s="348">
        <v>0</v>
      </c>
      <c r="F20" s="348">
        <v>0</v>
      </c>
      <c r="G20" s="348">
        <v>0</v>
      </c>
      <c r="H20" s="348">
        <v>0</v>
      </c>
      <c r="I20" s="348">
        <v>0</v>
      </c>
      <c r="J20" s="348">
        <v>0</v>
      </c>
      <c r="K20" s="1040">
        <v>0</v>
      </c>
      <c r="L20" s="2"/>
    </row>
    <row r="21" spans="1:12" s="414" customFormat="1" ht="12.75">
      <c r="A21" s="2"/>
      <c r="B21" s="1094" t="s">
        <v>1024</v>
      </c>
      <c r="C21" s="348">
        <v>0</v>
      </c>
      <c r="D21" s="348">
        <v>0</v>
      </c>
      <c r="E21" s="348">
        <v>0</v>
      </c>
      <c r="F21" s="348">
        <v>0</v>
      </c>
      <c r="G21" s="348">
        <v>0</v>
      </c>
      <c r="H21" s="348">
        <v>0</v>
      </c>
      <c r="I21" s="348">
        <v>0</v>
      </c>
      <c r="J21" s="348">
        <v>0</v>
      </c>
      <c r="K21" s="1040">
        <v>0</v>
      </c>
      <c r="L21" s="2"/>
    </row>
    <row r="22" spans="1:12" s="414" customFormat="1" ht="12.75">
      <c r="A22" s="2"/>
      <c r="B22" s="1094" t="s">
        <v>1023</v>
      </c>
      <c r="C22" s="348">
        <v>0</v>
      </c>
      <c r="D22" s="348">
        <v>0</v>
      </c>
      <c r="E22" s="348">
        <v>0</v>
      </c>
      <c r="F22" s="348">
        <v>0</v>
      </c>
      <c r="G22" s="348">
        <v>0</v>
      </c>
      <c r="H22" s="348">
        <v>5</v>
      </c>
      <c r="I22" s="348">
        <v>0</v>
      </c>
      <c r="J22" s="348">
        <v>0</v>
      </c>
      <c r="K22" s="1040">
        <v>5</v>
      </c>
      <c r="L22" s="2"/>
    </row>
    <row r="23" spans="1:12" s="414" customFormat="1" ht="12.75">
      <c r="A23" s="2"/>
      <c r="B23" s="1094" t="s">
        <v>1022</v>
      </c>
      <c r="C23" s="348">
        <v>0</v>
      </c>
      <c r="D23" s="348">
        <v>0</v>
      </c>
      <c r="E23" s="348">
        <v>0</v>
      </c>
      <c r="F23" s="348">
        <v>0</v>
      </c>
      <c r="G23" s="348">
        <v>0</v>
      </c>
      <c r="H23" s="348">
        <v>0</v>
      </c>
      <c r="I23" s="348">
        <v>0</v>
      </c>
      <c r="J23" s="348">
        <v>0</v>
      </c>
      <c r="K23" s="1040">
        <v>0</v>
      </c>
      <c r="L23" s="2"/>
    </row>
    <row r="24" spans="1:12" s="414" customFormat="1" ht="12.75">
      <c r="A24" s="2"/>
      <c r="B24" s="1094" t="s">
        <v>1021</v>
      </c>
      <c r="C24" s="348">
        <v>0</v>
      </c>
      <c r="D24" s="348">
        <v>0</v>
      </c>
      <c r="E24" s="348">
        <v>0</v>
      </c>
      <c r="F24" s="348">
        <v>0</v>
      </c>
      <c r="G24" s="348">
        <v>0</v>
      </c>
      <c r="H24" s="348">
        <v>1851</v>
      </c>
      <c r="I24" s="348">
        <v>2</v>
      </c>
      <c r="J24" s="348">
        <v>0</v>
      </c>
      <c r="K24" s="1040">
        <v>1853</v>
      </c>
      <c r="L24" s="2"/>
    </row>
    <row r="25" spans="1:12" s="414" customFormat="1" ht="19.5" customHeight="1">
      <c r="A25" s="2"/>
      <c r="B25" s="1094" t="s">
        <v>1020</v>
      </c>
      <c r="C25" s="348">
        <v>0</v>
      </c>
      <c r="D25" s="348">
        <v>0</v>
      </c>
      <c r="E25" s="348">
        <v>0</v>
      </c>
      <c r="F25" s="348">
        <v>0</v>
      </c>
      <c r="G25" s="348">
        <v>0</v>
      </c>
      <c r="H25" s="348">
        <v>0</v>
      </c>
      <c r="I25" s="348">
        <v>0</v>
      </c>
      <c r="J25" s="348">
        <v>0</v>
      </c>
      <c r="K25" s="1040">
        <v>0</v>
      </c>
      <c r="L25" s="2"/>
    </row>
    <row r="26" spans="1:12" s="414" customFormat="1">
      <c r="A26" s="2"/>
      <c r="B26" s="1093" t="s">
        <v>1019</v>
      </c>
      <c r="C26" s="667">
        <v>0</v>
      </c>
      <c r="D26" s="667">
        <v>0</v>
      </c>
      <c r="E26" s="667">
        <v>0</v>
      </c>
      <c r="F26" s="667">
        <v>0</v>
      </c>
      <c r="G26" s="667">
        <v>0</v>
      </c>
      <c r="H26" s="667">
        <v>0</v>
      </c>
      <c r="I26" s="667">
        <v>0</v>
      </c>
      <c r="J26" s="667">
        <v>0</v>
      </c>
      <c r="K26" s="1039">
        <v>0</v>
      </c>
      <c r="L26" s="2"/>
    </row>
    <row r="27" spans="1:12" s="414" customFormat="1" ht="15.75" customHeight="1">
      <c r="A27" s="2"/>
      <c r="B27" s="650" t="s">
        <v>206</v>
      </c>
      <c r="C27" s="649">
        <v>0</v>
      </c>
      <c r="D27" s="649">
        <v>0</v>
      </c>
      <c r="E27" s="649">
        <v>0</v>
      </c>
      <c r="F27" s="649">
        <v>32</v>
      </c>
      <c r="G27" s="649">
        <v>0</v>
      </c>
      <c r="H27" s="649">
        <v>1871</v>
      </c>
      <c r="I27" s="649">
        <v>2</v>
      </c>
      <c r="J27" s="649">
        <v>0</v>
      </c>
      <c r="K27" s="1092">
        <v>1905</v>
      </c>
      <c r="L27" s="2"/>
    </row>
    <row r="28" spans="1:12" s="414" customFormat="1" ht="6" customHeight="1">
      <c r="A28" s="2"/>
      <c r="B28" s="1091"/>
      <c r="C28" s="849"/>
      <c r="D28" s="849"/>
      <c r="E28" s="849"/>
      <c r="F28" s="849"/>
      <c r="G28" s="849"/>
      <c r="H28" s="849"/>
      <c r="I28" s="849"/>
      <c r="J28" s="849"/>
      <c r="K28" s="849"/>
      <c r="L28" s="2"/>
    </row>
    <row r="29" spans="1:12" s="414" customFormat="1" ht="15" customHeight="1">
      <c r="A29" s="2"/>
      <c r="B29" s="1097" t="str">
        <f>Last2Qtr</f>
        <v>Q1 2022</v>
      </c>
      <c r="C29" s="1096"/>
      <c r="D29" s="1096"/>
      <c r="E29" s="1096"/>
      <c r="F29" s="1096"/>
      <c r="G29" s="1096"/>
      <c r="H29" s="1096"/>
      <c r="I29" s="1096"/>
      <c r="J29" s="754"/>
      <c r="K29" s="1095"/>
      <c r="L29" s="2"/>
    </row>
    <row r="30" spans="1:12" s="414" customFormat="1" ht="12.75">
      <c r="A30" s="2"/>
      <c r="B30" s="652" t="s">
        <v>1026</v>
      </c>
      <c r="C30" s="348">
        <v>0</v>
      </c>
      <c r="D30" s="348">
        <v>0</v>
      </c>
      <c r="E30" s="348">
        <v>0</v>
      </c>
      <c r="F30" s="348">
        <v>5</v>
      </c>
      <c r="G30" s="348">
        <v>0</v>
      </c>
      <c r="H30" s="348">
        <v>24</v>
      </c>
      <c r="I30" s="348">
        <v>0</v>
      </c>
      <c r="J30" s="348">
        <v>0</v>
      </c>
      <c r="K30" s="1040">
        <v>29</v>
      </c>
      <c r="L30" s="2"/>
    </row>
    <row r="31" spans="1:12" s="414" customFormat="1" ht="25.5">
      <c r="A31" s="2"/>
      <c r="B31" s="1094" t="s">
        <v>1025</v>
      </c>
      <c r="C31" s="348">
        <v>0</v>
      </c>
      <c r="D31" s="348">
        <v>0</v>
      </c>
      <c r="E31" s="348">
        <v>0</v>
      </c>
      <c r="F31" s="348">
        <v>0</v>
      </c>
      <c r="G31" s="348">
        <v>0</v>
      </c>
      <c r="H31" s="348">
        <v>0</v>
      </c>
      <c r="I31" s="348">
        <v>0</v>
      </c>
      <c r="J31" s="348">
        <v>0</v>
      </c>
      <c r="K31" s="1040">
        <v>0</v>
      </c>
      <c r="L31" s="2"/>
    </row>
    <row r="32" spans="1:12" s="414" customFormat="1" ht="12.75">
      <c r="A32" s="2"/>
      <c r="B32" s="1094" t="s">
        <v>1024</v>
      </c>
      <c r="C32" s="348">
        <v>0</v>
      </c>
      <c r="D32" s="348">
        <v>0</v>
      </c>
      <c r="E32" s="348">
        <v>0</v>
      </c>
      <c r="F32" s="348">
        <v>0</v>
      </c>
      <c r="G32" s="348">
        <v>0</v>
      </c>
      <c r="H32" s="348">
        <v>0</v>
      </c>
      <c r="I32" s="348">
        <v>0</v>
      </c>
      <c r="J32" s="348">
        <v>0</v>
      </c>
      <c r="K32" s="1040">
        <v>0</v>
      </c>
      <c r="L32" s="2"/>
    </row>
    <row r="33" spans="1:12" s="414" customFormat="1" ht="12.75">
      <c r="A33" s="2"/>
      <c r="B33" s="1094" t="s">
        <v>1023</v>
      </c>
      <c r="C33" s="348">
        <v>0</v>
      </c>
      <c r="D33" s="348">
        <v>0</v>
      </c>
      <c r="E33" s="348">
        <v>0</v>
      </c>
      <c r="F33" s="348">
        <v>0</v>
      </c>
      <c r="G33" s="348">
        <v>0</v>
      </c>
      <c r="H33" s="348">
        <v>3</v>
      </c>
      <c r="I33" s="348">
        <v>0</v>
      </c>
      <c r="J33" s="348">
        <v>0</v>
      </c>
      <c r="K33" s="1040">
        <v>3</v>
      </c>
      <c r="L33" s="2"/>
    </row>
    <row r="34" spans="1:12" s="414" customFormat="1" ht="12.75">
      <c r="A34" s="2"/>
      <c r="B34" s="1094" t="s">
        <v>1022</v>
      </c>
      <c r="C34" s="348">
        <v>0</v>
      </c>
      <c r="D34" s="348">
        <v>0</v>
      </c>
      <c r="E34" s="348">
        <v>0</v>
      </c>
      <c r="F34" s="348">
        <v>0</v>
      </c>
      <c r="G34" s="348">
        <v>0</v>
      </c>
      <c r="H34" s="348">
        <v>0</v>
      </c>
      <c r="I34" s="348">
        <v>0</v>
      </c>
      <c r="J34" s="348">
        <v>0</v>
      </c>
      <c r="K34" s="1040">
        <v>0</v>
      </c>
      <c r="L34" s="2"/>
    </row>
    <row r="35" spans="1:12" s="414" customFormat="1" ht="12.75">
      <c r="A35" s="2"/>
      <c r="B35" s="1094" t="s">
        <v>1021</v>
      </c>
      <c r="C35" s="348">
        <v>0</v>
      </c>
      <c r="D35" s="348">
        <v>0</v>
      </c>
      <c r="E35" s="348">
        <v>0</v>
      </c>
      <c r="F35" s="348">
        <v>0</v>
      </c>
      <c r="G35" s="348">
        <v>0</v>
      </c>
      <c r="H35" s="348">
        <v>2108</v>
      </c>
      <c r="I35" s="348">
        <v>0</v>
      </c>
      <c r="J35" s="348">
        <v>0</v>
      </c>
      <c r="K35" s="1040">
        <v>2108</v>
      </c>
      <c r="L35" s="2"/>
    </row>
    <row r="36" spans="1:12" s="414" customFormat="1" ht="19.5" customHeight="1">
      <c r="A36" s="2"/>
      <c r="B36" s="1094" t="s">
        <v>1020</v>
      </c>
      <c r="C36" s="348">
        <v>0</v>
      </c>
      <c r="D36" s="348">
        <v>0</v>
      </c>
      <c r="E36" s="348">
        <v>0</v>
      </c>
      <c r="F36" s="348">
        <v>0</v>
      </c>
      <c r="G36" s="348">
        <v>0</v>
      </c>
      <c r="H36" s="348">
        <v>0</v>
      </c>
      <c r="I36" s="348">
        <v>0</v>
      </c>
      <c r="J36" s="348">
        <v>0</v>
      </c>
      <c r="K36" s="1040">
        <v>0</v>
      </c>
      <c r="L36" s="2"/>
    </row>
    <row r="37" spans="1:12" s="414" customFormat="1">
      <c r="A37" s="2"/>
      <c r="B37" s="1093" t="s">
        <v>1019</v>
      </c>
      <c r="C37" s="667">
        <v>0</v>
      </c>
      <c r="D37" s="667">
        <v>0</v>
      </c>
      <c r="E37" s="667">
        <v>0</v>
      </c>
      <c r="F37" s="667">
        <v>0</v>
      </c>
      <c r="G37" s="667">
        <v>0</v>
      </c>
      <c r="H37" s="667">
        <v>0</v>
      </c>
      <c r="I37" s="667">
        <v>0</v>
      </c>
      <c r="J37" s="667">
        <v>0</v>
      </c>
      <c r="K37" s="1039">
        <v>0</v>
      </c>
      <c r="L37" s="2"/>
    </row>
    <row r="38" spans="1:12" s="414" customFormat="1" ht="15.75" customHeight="1">
      <c r="A38" s="2"/>
      <c r="B38" s="650" t="s">
        <v>206</v>
      </c>
      <c r="C38" s="649">
        <v>0</v>
      </c>
      <c r="D38" s="649">
        <v>0</v>
      </c>
      <c r="E38" s="649">
        <v>0</v>
      </c>
      <c r="F38" s="649">
        <v>5</v>
      </c>
      <c r="G38" s="649">
        <v>0</v>
      </c>
      <c r="H38" s="649">
        <v>2135</v>
      </c>
      <c r="I38" s="649">
        <v>0</v>
      </c>
      <c r="J38" s="649">
        <v>0</v>
      </c>
      <c r="K38" s="1092">
        <v>2140</v>
      </c>
      <c r="L38" s="2"/>
    </row>
    <row r="39" spans="1:12" s="414" customFormat="1" ht="6" customHeight="1">
      <c r="A39" s="2"/>
      <c r="B39" s="1091"/>
      <c r="C39" s="849"/>
      <c r="D39" s="849"/>
      <c r="E39" s="849"/>
      <c r="F39" s="849"/>
      <c r="G39" s="849"/>
      <c r="H39" s="849"/>
      <c r="I39" s="849"/>
      <c r="J39" s="849"/>
      <c r="K39" s="849"/>
      <c r="L39" s="2"/>
    </row>
    <row r="40" spans="1:12" s="414" customFormat="1" ht="15" customHeight="1">
      <c r="A40" s="2"/>
      <c r="B40" s="1097" t="str">
        <f>Last3Qtr</f>
        <v>Q4 2021</v>
      </c>
      <c r="C40" s="1096"/>
      <c r="D40" s="1096"/>
      <c r="E40" s="1096"/>
      <c r="F40" s="1096"/>
      <c r="G40" s="1096"/>
      <c r="H40" s="1096"/>
      <c r="I40" s="1096"/>
      <c r="J40" s="754"/>
      <c r="K40" s="1095"/>
      <c r="L40" s="2"/>
    </row>
    <row r="41" spans="1:12" s="414" customFormat="1" ht="12.75">
      <c r="A41" s="2"/>
      <c r="B41" s="652" t="s">
        <v>1026</v>
      </c>
      <c r="C41" s="348">
        <v>0</v>
      </c>
      <c r="D41" s="348">
        <v>0</v>
      </c>
      <c r="E41" s="348">
        <v>0</v>
      </c>
      <c r="F41" s="348">
        <v>99</v>
      </c>
      <c r="G41" s="348">
        <v>0</v>
      </c>
      <c r="H41" s="348">
        <v>33</v>
      </c>
      <c r="I41" s="348">
        <v>0</v>
      </c>
      <c r="J41" s="348">
        <v>0</v>
      </c>
      <c r="K41" s="1040">
        <v>132</v>
      </c>
      <c r="L41" s="2"/>
    </row>
    <row r="42" spans="1:12" s="414" customFormat="1" ht="25.5">
      <c r="A42" s="2"/>
      <c r="B42" s="1094" t="s">
        <v>1025</v>
      </c>
      <c r="C42" s="348">
        <v>0</v>
      </c>
      <c r="D42" s="348">
        <v>0</v>
      </c>
      <c r="E42" s="348">
        <v>0</v>
      </c>
      <c r="F42" s="348">
        <v>0</v>
      </c>
      <c r="G42" s="348">
        <v>0</v>
      </c>
      <c r="H42" s="348">
        <v>0</v>
      </c>
      <c r="I42" s="348">
        <v>0</v>
      </c>
      <c r="J42" s="348">
        <v>0</v>
      </c>
      <c r="K42" s="1040">
        <v>0</v>
      </c>
      <c r="L42" s="2"/>
    </row>
    <row r="43" spans="1:12" s="414" customFormat="1" ht="12.75">
      <c r="A43" s="2"/>
      <c r="B43" s="1094" t="s">
        <v>1024</v>
      </c>
      <c r="C43" s="348">
        <v>0</v>
      </c>
      <c r="D43" s="348">
        <v>0</v>
      </c>
      <c r="E43" s="348">
        <v>0</v>
      </c>
      <c r="F43" s="348">
        <v>0</v>
      </c>
      <c r="G43" s="348">
        <v>0</v>
      </c>
      <c r="H43" s="348">
        <v>0</v>
      </c>
      <c r="I43" s="348">
        <v>0</v>
      </c>
      <c r="J43" s="348">
        <v>0</v>
      </c>
      <c r="K43" s="1040">
        <v>0</v>
      </c>
      <c r="L43" s="2"/>
    </row>
    <row r="44" spans="1:12" s="414" customFormat="1" ht="12.75">
      <c r="A44" s="2"/>
      <c r="B44" s="1094" t="s">
        <v>1023</v>
      </c>
      <c r="C44" s="348">
        <v>0</v>
      </c>
      <c r="D44" s="348">
        <v>0</v>
      </c>
      <c r="E44" s="348">
        <v>0</v>
      </c>
      <c r="F44" s="348">
        <v>0</v>
      </c>
      <c r="G44" s="348">
        <v>0</v>
      </c>
      <c r="H44" s="348">
        <v>1</v>
      </c>
      <c r="I44" s="348">
        <v>0</v>
      </c>
      <c r="J44" s="348">
        <v>0</v>
      </c>
      <c r="K44" s="1040">
        <v>1</v>
      </c>
      <c r="L44" s="2"/>
    </row>
    <row r="45" spans="1:12" s="414" customFormat="1" ht="12.75">
      <c r="A45" s="2"/>
      <c r="B45" s="1094" t="s">
        <v>1022</v>
      </c>
      <c r="C45" s="348">
        <v>0</v>
      </c>
      <c r="D45" s="348">
        <v>0</v>
      </c>
      <c r="E45" s="348">
        <v>0</v>
      </c>
      <c r="F45" s="348">
        <v>0</v>
      </c>
      <c r="G45" s="348">
        <v>0</v>
      </c>
      <c r="H45" s="348">
        <v>0</v>
      </c>
      <c r="I45" s="348">
        <v>0</v>
      </c>
      <c r="J45" s="348">
        <v>0</v>
      </c>
      <c r="K45" s="1040">
        <v>0</v>
      </c>
      <c r="L45" s="2"/>
    </row>
    <row r="46" spans="1:12" s="414" customFormat="1" ht="12.75">
      <c r="A46" s="2"/>
      <c r="B46" s="1094" t="s">
        <v>1021</v>
      </c>
      <c r="C46" s="348">
        <v>0</v>
      </c>
      <c r="D46" s="348">
        <v>0</v>
      </c>
      <c r="E46" s="348">
        <v>0</v>
      </c>
      <c r="F46" s="348">
        <v>0</v>
      </c>
      <c r="G46" s="348">
        <v>0</v>
      </c>
      <c r="H46" s="348">
        <v>1398</v>
      </c>
      <c r="I46" s="348">
        <v>0</v>
      </c>
      <c r="J46" s="348">
        <v>0</v>
      </c>
      <c r="K46" s="1040">
        <v>1398</v>
      </c>
      <c r="L46" s="2"/>
    </row>
    <row r="47" spans="1:12" s="414" customFormat="1" ht="19.5" customHeight="1">
      <c r="A47" s="2"/>
      <c r="B47" s="1094" t="s">
        <v>1020</v>
      </c>
      <c r="C47" s="348">
        <v>0</v>
      </c>
      <c r="D47" s="348">
        <v>0</v>
      </c>
      <c r="E47" s="348">
        <v>0</v>
      </c>
      <c r="F47" s="348">
        <v>0</v>
      </c>
      <c r="G47" s="348">
        <v>0</v>
      </c>
      <c r="H47" s="348">
        <v>0</v>
      </c>
      <c r="I47" s="348">
        <v>0</v>
      </c>
      <c r="J47" s="348">
        <v>0</v>
      </c>
      <c r="K47" s="1040">
        <v>0</v>
      </c>
      <c r="L47" s="2"/>
    </row>
    <row r="48" spans="1:12" s="414" customFormat="1">
      <c r="A48" s="2"/>
      <c r="B48" s="1093" t="s">
        <v>1019</v>
      </c>
      <c r="C48" s="667">
        <v>0</v>
      </c>
      <c r="D48" s="667">
        <v>0</v>
      </c>
      <c r="E48" s="667">
        <v>0</v>
      </c>
      <c r="F48" s="667">
        <v>0</v>
      </c>
      <c r="G48" s="667">
        <v>0</v>
      </c>
      <c r="H48" s="667">
        <v>0</v>
      </c>
      <c r="I48" s="667">
        <v>0</v>
      </c>
      <c r="J48" s="667">
        <v>0</v>
      </c>
      <c r="K48" s="1039">
        <v>0</v>
      </c>
      <c r="L48" s="2"/>
    </row>
    <row r="49" spans="1:12" s="414" customFormat="1" ht="15.75" customHeight="1">
      <c r="A49" s="2"/>
      <c r="B49" s="650" t="s">
        <v>206</v>
      </c>
      <c r="C49" s="649">
        <v>0</v>
      </c>
      <c r="D49" s="649">
        <v>0</v>
      </c>
      <c r="E49" s="649">
        <v>0</v>
      </c>
      <c r="F49" s="649">
        <v>99</v>
      </c>
      <c r="G49" s="649">
        <v>0</v>
      </c>
      <c r="H49" s="649">
        <v>1432</v>
      </c>
      <c r="I49" s="649">
        <v>0</v>
      </c>
      <c r="J49" s="649">
        <v>0</v>
      </c>
      <c r="K49" s="1092">
        <v>1531</v>
      </c>
      <c r="L49" s="2"/>
    </row>
    <row r="50" spans="1:12" s="414" customFormat="1" ht="4.3499999999999996" customHeight="1">
      <c r="A50" s="2"/>
      <c r="B50" s="1091"/>
      <c r="C50" s="849"/>
      <c r="D50" s="849"/>
      <c r="E50" s="849"/>
      <c r="F50" s="849"/>
      <c r="G50" s="849"/>
      <c r="H50" s="849"/>
      <c r="I50" s="849"/>
      <c r="J50" s="849"/>
      <c r="K50" s="849"/>
      <c r="L50" s="2"/>
    </row>
    <row r="51" spans="1:12" s="414" customFormat="1" ht="12.75">
      <c r="A51" s="2"/>
      <c r="B51" s="1015" t="s">
        <v>1018</v>
      </c>
      <c r="C51" s="1090"/>
      <c r="D51" s="1090"/>
      <c r="E51" s="1090"/>
      <c r="F51" s="1090"/>
      <c r="G51" s="1090"/>
      <c r="H51" s="1090"/>
      <c r="I51" s="1090"/>
      <c r="J51" s="1090"/>
      <c r="K51" s="1089"/>
      <c r="L51" s="2"/>
    </row>
    <row r="52" spans="1:12" s="414" customFormat="1" ht="12.75">
      <c r="A52" s="2"/>
      <c r="B52" s="1015" t="s">
        <v>1017</v>
      </c>
      <c r="C52" s="1088"/>
      <c r="D52" s="1088"/>
      <c r="E52" s="1088"/>
      <c r="F52" s="1088"/>
      <c r="G52" s="1088"/>
      <c r="H52" s="1088"/>
      <c r="I52" s="1088"/>
      <c r="J52" s="1088"/>
      <c r="K52" s="2"/>
      <c r="L52" s="2"/>
    </row>
    <row r="53" spans="1:12" s="414" customFormat="1" ht="4.3499999999999996" customHeight="1">
      <c r="A53" s="2"/>
      <c r="B53" s="1015"/>
      <c r="C53" s="1088"/>
      <c r="D53" s="1088"/>
      <c r="E53" s="1088"/>
      <c r="F53" s="1088"/>
      <c r="G53" s="1088"/>
      <c r="H53" s="1088"/>
      <c r="I53" s="1088"/>
      <c r="J53" s="1088"/>
      <c r="K53" s="2"/>
      <c r="L53" s="2"/>
    </row>
    <row r="54" spans="1:12" s="414" customFormat="1" ht="5.85" customHeight="1">
      <c r="A54" s="2"/>
      <c r="B54" s="1015"/>
      <c r="C54" s="2"/>
      <c r="D54" s="2"/>
      <c r="E54" s="2"/>
      <c r="F54" s="2"/>
      <c r="G54" s="2"/>
      <c r="H54" s="2"/>
      <c r="I54" s="2"/>
      <c r="J54" s="2"/>
      <c r="K54" s="2"/>
      <c r="L54" s="2"/>
    </row>
    <row r="55" spans="1:12" s="414" customFormat="1" ht="12.75" hidden="1">
      <c r="A55" s="2"/>
      <c r="B55" s="2"/>
      <c r="C55" s="1088"/>
      <c r="D55" s="1088"/>
      <c r="E55" s="1088"/>
      <c r="F55" s="1088"/>
      <c r="G55" s="1088"/>
      <c r="H55" s="1088"/>
      <c r="I55" s="1088"/>
      <c r="J55" s="1088"/>
      <c r="K55" s="2"/>
      <c r="L55" s="2"/>
    </row>
    <row r="56" spans="1:12" s="414" customFormat="1" ht="12.75" hidden="1">
      <c r="A56" s="2"/>
      <c r="B56" s="2"/>
      <c r="C56" s="1088"/>
      <c r="D56" s="1088"/>
      <c r="E56" s="1088"/>
      <c r="F56" s="1088"/>
      <c r="G56" s="1088"/>
      <c r="H56" s="1088"/>
      <c r="I56" s="1088"/>
      <c r="J56" s="1088"/>
      <c r="K56" s="2"/>
      <c r="L56" s="2"/>
    </row>
    <row r="57" spans="1:12" s="414" customFormat="1" ht="12.75" hidden="1">
      <c r="A57" s="2"/>
    </row>
    <row r="58" spans="1:12" s="414" customFormat="1" ht="12.75" hidden="1">
      <c r="A58" s="2"/>
    </row>
    <row r="59" spans="1:12" s="414" customFormat="1" ht="12.75" hidden="1">
      <c r="A59" s="2"/>
    </row>
    <row r="60" spans="1:12" s="414" customFormat="1" ht="12.75" hidden="1">
      <c r="A60" s="2"/>
    </row>
    <row r="61" spans="1:12" s="414" customFormat="1" ht="12.75" hidden="1">
      <c r="A61" s="2"/>
    </row>
    <row r="62" spans="1:12" s="414" customFormat="1" ht="12.75" hidden="1">
      <c r="A62" s="2"/>
    </row>
    <row r="63" spans="1:12" s="414" customFormat="1" ht="12.75" hidden="1">
      <c r="A63" s="2"/>
    </row>
    <row r="64" spans="1:12" s="414" customFormat="1" ht="12.75" hidden="1">
      <c r="A64" s="2"/>
    </row>
    <row r="65" spans="1:1" s="414" customFormat="1" ht="12.75" hidden="1">
      <c r="A65" s="2"/>
    </row>
    <row r="66" spans="1:1" s="414" customFormat="1" ht="12.75" hidden="1">
      <c r="A66" s="2"/>
    </row>
    <row r="67" spans="1:1" s="414" customFormat="1" ht="12.75" hidden="1">
      <c r="A67" s="2"/>
    </row>
    <row r="68" spans="1:1" s="414" customFormat="1" ht="12.75" hidden="1">
      <c r="A68" s="2"/>
    </row>
    <row r="69" spans="1:1" s="414" customFormat="1" ht="12.75" hidden="1">
      <c r="A69" s="2"/>
    </row>
    <row r="70" spans="1:1" s="414" customFormat="1" ht="12.75" hidden="1">
      <c r="A70" s="2"/>
    </row>
    <row r="71" spans="1:1" s="414" customFormat="1" ht="12.75" hidden="1">
      <c r="A71" s="2"/>
    </row>
    <row r="72" spans="1:1" s="414" customFormat="1" ht="12.75" hidden="1">
      <c r="A72" s="2"/>
    </row>
    <row r="73" spans="1:1" s="414" customFormat="1" ht="12.75" hidden="1">
      <c r="A73" s="2"/>
    </row>
    <row r="74" spans="1:1" s="414" customFormat="1" ht="12.75" hidden="1">
      <c r="A74" s="2"/>
    </row>
    <row r="75" spans="1:1" s="414" customFormat="1" ht="12.75" hidden="1">
      <c r="A75" s="2"/>
    </row>
    <row r="76" spans="1:1" s="414" customFormat="1" ht="12.75" hidden="1">
      <c r="A76" s="2"/>
    </row>
    <row r="77" spans="1:1" s="414" customFormat="1" ht="12.75" hidden="1">
      <c r="A77" s="2"/>
    </row>
    <row r="78" spans="1:1" s="414" customFormat="1" ht="12.75" hidden="1">
      <c r="A78" s="2"/>
    </row>
    <row r="79" spans="1:1" s="414" customFormat="1" ht="12.75" hidden="1">
      <c r="A79" s="2"/>
    </row>
    <row r="80" spans="1:1" s="414" customFormat="1" ht="12.75" hidden="1">
      <c r="A80" s="2"/>
    </row>
    <row r="81" spans="1:1" s="414" customFormat="1" ht="12.75" hidden="1">
      <c r="A81" s="2"/>
    </row>
    <row r="82" spans="1:1" s="414" customFormat="1" ht="12.75" hidden="1">
      <c r="A82" s="2"/>
    </row>
    <row r="83" spans="1:1" s="414" customFormat="1" ht="12.75" hidden="1">
      <c r="A83" s="2"/>
    </row>
    <row r="84" spans="1:1" s="414" customFormat="1" ht="12.75" hidden="1">
      <c r="A84" s="2"/>
    </row>
    <row r="85" spans="1:1" s="414" customFormat="1" ht="12.75" hidden="1">
      <c r="A85" s="2"/>
    </row>
    <row r="86" spans="1:1" s="414" customFormat="1" ht="12.75" hidden="1">
      <c r="A86" s="2"/>
    </row>
    <row r="87" spans="1:1" s="414" customFormat="1" ht="12.75" hidden="1">
      <c r="A87" s="2"/>
    </row>
    <row r="88" spans="1:1" s="414" customFormat="1" ht="12.75" hidden="1">
      <c r="A88" s="2"/>
    </row>
    <row r="89" spans="1:1" s="414" customFormat="1" ht="12.75" hidden="1">
      <c r="A89" s="2"/>
    </row>
    <row r="90" spans="1:1" s="414" customFormat="1" ht="12.75" hidden="1">
      <c r="A90" s="2"/>
    </row>
    <row r="91" spans="1:1" s="414" customFormat="1" ht="12.75" hidden="1">
      <c r="A91" s="2"/>
    </row>
    <row r="92" spans="1:1" s="414" customFormat="1" ht="12.75" hidden="1">
      <c r="A92" s="2"/>
    </row>
    <row r="93" spans="1:1" s="414" customFormat="1" ht="12.75" hidden="1">
      <c r="A93" s="2"/>
    </row>
    <row r="94" spans="1:1" s="414" customFormat="1" ht="12.75" hidden="1">
      <c r="A94" s="2"/>
    </row>
    <row r="95" spans="1:1" s="414" customFormat="1" ht="12.75" hidden="1">
      <c r="A95" s="2"/>
    </row>
    <row r="96" spans="1:1" s="414" customFormat="1" ht="12.75" hidden="1">
      <c r="A96" s="2"/>
    </row>
    <row r="97" spans="1:1" s="414" customFormat="1" ht="12.75" hidden="1">
      <c r="A97" s="2"/>
    </row>
    <row r="98" spans="1:1" s="414" customFormat="1" ht="12.75" hidden="1">
      <c r="A98" s="2"/>
    </row>
    <row r="99" spans="1:1" s="414" customFormat="1" ht="12.75" hidden="1">
      <c r="A99" s="2"/>
    </row>
    <row r="100" spans="1:1" s="414" customFormat="1" ht="12.75" hidden="1">
      <c r="A100" s="2"/>
    </row>
    <row r="101" spans="1:1" s="414" customFormat="1" ht="12.75" hidden="1">
      <c r="A101" s="2"/>
    </row>
    <row r="102" spans="1:1" s="414" customFormat="1" ht="12.75" hidden="1">
      <c r="A102" s="2"/>
    </row>
    <row r="103" spans="1:1" s="414" customFormat="1" ht="12.75" hidden="1">
      <c r="A103" s="2"/>
    </row>
    <row r="104" spans="1:1" s="414" customFormat="1" ht="12.75" hidden="1">
      <c r="A104" s="2"/>
    </row>
    <row r="105" spans="1:1" s="414" customFormat="1" ht="12.75" hidden="1">
      <c r="A105" s="2"/>
    </row>
    <row r="106" spans="1:1" s="414" customFormat="1" ht="12.75" hidden="1">
      <c r="A106" s="2"/>
    </row>
    <row r="107" spans="1:1" s="414" customFormat="1" ht="12.75" hidden="1">
      <c r="A107" s="2"/>
    </row>
    <row r="108" spans="1:1" s="414" customFormat="1" ht="12.75" hidden="1">
      <c r="A108" s="2"/>
    </row>
    <row r="109" spans="1:1" s="414" customFormat="1" ht="12.75" hidden="1">
      <c r="A109" s="2"/>
    </row>
    <row r="110" spans="1:1" s="414" customFormat="1" ht="12.75" hidden="1">
      <c r="A110" s="2"/>
    </row>
    <row r="111" spans="1:1" s="414" customFormat="1" ht="12.75" hidden="1">
      <c r="A111" s="2"/>
    </row>
    <row r="112" spans="1:1" s="414" customFormat="1" ht="12.75" hidden="1">
      <c r="A112" s="2"/>
    </row>
    <row r="113" spans="1:1" s="414" customFormat="1" ht="12.75" hidden="1">
      <c r="A113" s="2"/>
    </row>
    <row r="114" spans="1:1" s="414" customFormat="1" ht="12.75" hidden="1">
      <c r="A114" s="2"/>
    </row>
    <row r="115" spans="1:1" s="414" customFormat="1" ht="12.75" hidden="1">
      <c r="A115" s="2"/>
    </row>
    <row r="116" spans="1:1" s="414" customFormat="1" ht="12.75" hidden="1">
      <c r="A116" s="2"/>
    </row>
    <row r="117" spans="1:1" s="414" customFormat="1" ht="12.75" hidden="1">
      <c r="A117" s="2"/>
    </row>
    <row r="118" spans="1:1" s="414" customFormat="1" ht="12.75" hidden="1">
      <c r="A118" s="2"/>
    </row>
    <row r="119" spans="1:1" s="414" customFormat="1" ht="12.75" hidden="1">
      <c r="A119" s="2"/>
    </row>
    <row r="120" spans="1:1" s="414" customFormat="1" ht="12.75" hidden="1">
      <c r="A120" s="2"/>
    </row>
    <row r="121" spans="1:1" s="414" customFormat="1" ht="12.75" hidden="1">
      <c r="A121" s="2"/>
    </row>
    <row r="122" spans="1:1" s="414" customFormat="1" ht="12.75" hidden="1">
      <c r="A122" s="2"/>
    </row>
    <row r="123" spans="1:1" s="414" customFormat="1" ht="12.75" hidden="1">
      <c r="A123" s="2"/>
    </row>
    <row r="124" spans="1:1" s="414" customFormat="1" ht="12.75" hidden="1">
      <c r="A124" s="2"/>
    </row>
    <row r="125" spans="1:1" s="414" customFormat="1" ht="12.75" hidden="1">
      <c r="A125" s="2"/>
    </row>
    <row r="126" spans="1:1" s="414" customFormat="1" ht="12.75" hidden="1">
      <c r="A126" s="2"/>
    </row>
    <row r="127" spans="1:1" s="414" customFormat="1" ht="12.75" hidden="1">
      <c r="A127" s="2"/>
    </row>
    <row r="128" spans="1:1" s="414" customFormat="1" ht="12.75" hidden="1">
      <c r="A128" s="2"/>
    </row>
    <row r="129" spans="1:1" s="414" customFormat="1" ht="12.75" hidden="1">
      <c r="A129" s="2"/>
    </row>
    <row r="130" spans="1:1" s="414" customFormat="1" ht="12.75" hidden="1">
      <c r="A130" s="2"/>
    </row>
    <row r="131" spans="1:1" s="414" customFormat="1" ht="12.75" hidden="1">
      <c r="A131" s="2"/>
    </row>
    <row r="132" spans="1:1" s="414" customFormat="1" ht="12.75" hidden="1">
      <c r="A132" s="2"/>
    </row>
    <row r="133" spans="1:1" s="414" customFormat="1" ht="12.75" hidden="1">
      <c r="A133" s="2"/>
    </row>
    <row r="134" spans="1:1" s="414" customFormat="1" ht="12.75" hidden="1">
      <c r="A134" s="2"/>
    </row>
    <row r="135" spans="1:1" s="414" customFormat="1" ht="12.75" hidden="1">
      <c r="A135" s="2"/>
    </row>
    <row r="136" spans="1:1" s="414" customFormat="1" ht="12.75" hidden="1">
      <c r="A136" s="2"/>
    </row>
    <row r="137" spans="1:1" s="414" customFormat="1" ht="12.75" hidden="1">
      <c r="A137" s="2"/>
    </row>
    <row r="138" spans="1:1" s="414" customFormat="1" ht="12.75" hidden="1">
      <c r="A138" s="2"/>
    </row>
    <row r="139" spans="1:1" s="414" customFormat="1" ht="12.75" hidden="1">
      <c r="A139" s="2"/>
    </row>
    <row r="140" spans="1:1" s="414" customFormat="1" ht="12.75" hidden="1">
      <c r="A140" s="2"/>
    </row>
    <row r="141" spans="1:1" s="414" customFormat="1" ht="12.75" hidden="1">
      <c r="A141" s="2"/>
    </row>
    <row r="142" spans="1:1" s="414" customFormat="1" ht="12.75" hidden="1">
      <c r="A142" s="2"/>
    </row>
    <row r="143" spans="1:1" s="414" customFormat="1" ht="12.75" hidden="1">
      <c r="A143" s="2"/>
    </row>
    <row r="144" spans="1:1" s="414" customFormat="1" ht="12.75" hidden="1">
      <c r="A144" s="2"/>
    </row>
  </sheetData>
  <mergeCells count="19">
    <mergeCell ref="H5:H6"/>
    <mergeCell ref="I5:I6"/>
    <mergeCell ref="J5:J6"/>
    <mergeCell ref="K5:K6"/>
    <mergeCell ref="C5:C6"/>
    <mergeCell ref="D5:D6"/>
    <mergeCell ref="E5:E6"/>
    <mergeCell ref="F5:F6"/>
    <mergeCell ref="G5:G6"/>
    <mergeCell ref="B3:B4"/>
    <mergeCell ref="F3:F4"/>
    <mergeCell ref="E3:E4"/>
    <mergeCell ref="D3:D4"/>
    <mergeCell ref="C3:C4"/>
    <mergeCell ref="K3:K4"/>
    <mergeCell ref="J3:J4"/>
    <mergeCell ref="I3:I4"/>
    <mergeCell ref="H3:H4"/>
    <mergeCell ref="G3:G4"/>
  </mergeCells>
  <conditionalFormatting sqref="K51">
    <cfRule type="containsText" dxfId="176" priority="1" operator="containsText" text="Totals match">
      <formula>NOT(ISERROR(SEARCH("Totals match",K51)))</formula>
    </cfRule>
    <cfRule type="containsText" dxfId="175" priority="2" operator="containsText" text="Totals don't match">
      <formula>NOT(ISERROR(SEARCH("Totals don't match",K51)))</formula>
    </cfRule>
  </conditionalFormatting>
  <hyperlinks>
    <hyperlink ref="B1" location="ToC!A1" display="Back to Table of Contents" xr:uid="{37241D86-4D95-42EF-8F2D-940A070169C6}"/>
  </hyperlinks>
  <pageMargins left="0.5" right="0.5" top="0.5" bottom="0.5" header="0.25" footer="0.3"/>
  <pageSetup scale="72" fitToWidth="0" orientation="landscape" r:id="rId1"/>
  <headerFooter>
    <oddFooter>&amp;L&amp;G&amp;CSupplementary Regulatory Capital Disclosure&amp;R Page &amp;P of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FDFB9-EF02-428D-A004-827FE2EF314E}">
  <sheetPr codeName="Sheet3">
    <pageSetUpPr fitToPage="1"/>
  </sheetPr>
  <dimension ref="A1:S6"/>
  <sheetViews>
    <sheetView zoomScale="85" zoomScaleNormal="85" workbookViewId="0"/>
  </sheetViews>
  <sheetFormatPr defaultColWidth="0" defaultRowHeight="15" zeroHeight="1"/>
  <cols>
    <col min="1" max="1" width="2.140625" style="1" customWidth="1"/>
    <col min="2" max="2" width="88.42578125" style="1" customWidth="1"/>
    <col min="3" max="3" width="2.5703125" style="1" customWidth="1"/>
    <col min="4" max="4" width="99.140625" style="1" customWidth="1"/>
    <col min="5" max="5" width="2" style="1" customWidth="1"/>
    <col min="6" max="16384" width="9.140625" style="1" hidden="1"/>
  </cols>
  <sheetData>
    <row r="1" spans="2:19">
      <c r="B1" s="51" t="s">
        <v>126</v>
      </c>
    </row>
    <row r="2" spans="2:19" s="49" customFormat="1" ht="20.100000000000001" customHeight="1">
      <c r="B2" s="1850" t="s">
        <v>120</v>
      </c>
      <c r="C2" s="1851"/>
      <c r="D2" s="1852"/>
      <c r="F2" s="50"/>
      <c r="G2" s="50"/>
      <c r="H2" s="50"/>
      <c r="I2" s="50"/>
      <c r="J2" s="50"/>
      <c r="K2" s="50"/>
      <c r="L2" s="50"/>
      <c r="M2" s="50"/>
      <c r="N2" s="50"/>
      <c r="O2" s="50"/>
      <c r="P2" s="50"/>
      <c r="Q2" s="50"/>
      <c r="R2" s="50"/>
      <c r="S2" s="50"/>
    </row>
    <row r="3" spans="2:19" ht="340.5" customHeight="1">
      <c r="B3" s="48"/>
      <c r="D3" s="47"/>
    </row>
    <row r="4" spans="2:19" ht="275.25" customHeight="1">
      <c r="B4" s="48"/>
      <c r="D4" s="47"/>
    </row>
    <row r="5" spans="2:19" ht="150" customHeight="1">
      <c r="B5" s="46"/>
      <c r="C5" s="45"/>
      <c r="D5" s="44"/>
    </row>
    <row r="6" spans="2:19"/>
  </sheetData>
  <mergeCells count="1">
    <mergeCell ref="B2:D2"/>
  </mergeCells>
  <hyperlinks>
    <hyperlink ref="B1" location="ToC!A1" display="Back to Table of Contents" xr:uid="{A9660945-AF39-4670-BD2F-9D7A9FAF513F}"/>
  </hyperlinks>
  <pageMargins left="0.5" right="0.55000000000000004" top="0.5" bottom="0.5" header="0.25" footer="0.3"/>
  <pageSetup scale="65" orientation="landscape" r:id="rId1"/>
  <headerFooter>
    <oddFooter>&amp;L&amp;G&amp;CSupplementary Regulatory Capital Disclosure&amp;RPage &amp;P of &amp;N</oddFooter>
  </headerFooter>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DA336-1279-43F3-8D32-B5382C3D5CB1}">
  <sheetPr codeName="Sheet30">
    <tabColor theme="5"/>
  </sheetPr>
  <dimension ref="A1:S180"/>
  <sheetViews>
    <sheetView zoomScale="85" zoomScaleNormal="85" workbookViewId="0"/>
  </sheetViews>
  <sheetFormatPr defaultColWidth="0" defaultRowHeight="15" zeroHeight="1"/>
  <cols>
    <col min="1" max="1" width="1.5703125" style="1" customWidth="1"/>
    <col min="2" max="2" width="24.5703125" style="1" customWidth="1"/>
    <col min="3" max="3" width="22.42578125" style="1" customWidth="1"/>
    <col min="4" max="7" width="15.5703125" style="1" customWidth="1"/>
    <col min="8" max="8" width="16.42578125" style="1007" customWidth="1"/>
    <col min="9" max="10" width="15.5703125" style="1" customWidth="1"/>
    <col min="11" max="11" width="1.5703125" customWidth="1"/>
    <col min="12" max="16384" width="8.5703125" hidden="1"/>
  </cols>
  <sheetData>
    <row r="1" spans="1:19" ht="12" customHeight="1">
      <c r="B1" s="141" t="s">
        <v>126</v>
      </c>
      <c r="K1" s="1"/>
      <c r="L1" s="1"/>
      <c r="M1" s="1"/>
      <c r="N1" s="1"/>
      <c r="O1" s="1"/>
      <c r="P1" s="1"/>
      <c r="Q1" s="1"/>
      <c r="R1" s="1"/>
      <c r="S1" s="1"/>
    </row>
    <row r="2" spans="1:19" s="467" customFormat="1" ht="20.100000000000001" customHeight="1">
      <c r="A2" s="49"/>
      <c r="B2" s="1005" t="s">
        <v>1041</v>
      </c>
      <c r="C2" s="1004"/>
      <c r="D2" s="1004"/>
      <c r="E2" s="1004"/>
      <c r="F2" s="1004"/>
      <c r="G2" s="1004"/>
      <c r="H2" s="1004"/>
      <c r="I2" s="1004"/>
      <c r="J2" s="1003"/>
      <c r="K2" s="49"/>
    </row>
    <row r="3" spans="1:19" ht="15" customHeight="1">
      <c r="B3" s="2119" t="s">
        <v>162</v>
      </c>
      <c r="C3" s="2121" t="s">
        <v>899</v>
      </c>
      <c r="D3" s="1000" t="s">
        <v>235</v>
      </c>
      <c r="E3" s="1000" t="s">
        <v>422</v>
      </c>
      <c r="F3" s="1000" t="s">
        <v>419</v>
      </c>
      <c r="G3" s="1000" t="s">
        <v>470</v>
      </c>
      <c r="H3" s="1002" t="s">
        <v>469</v>
      </c>
      <c r="I3" s="1000" t="s">
        <v>468</v>
      </c>
      <c r="J3" s="999" t="s">
        <v>467</v>
      </c>
      <c r="K3" s="1"/>
    </row>
    <row r="4" spans="1:19" s="414" customFormat="1" ht="27" customHeight="1">
      <c r="A4" s="2"/>
      <c r="B4" s="2120"/>
      <c r="C4" s="2122"/>
      <c r="D4" s="997" t="s">
        <v>1012</v>
      </c>
      <c r="E4" s="997" t="s">
        <v>1040</v>
      </c>
      <c r="F4" s="997" t="s">
        <v>1039</v>
      </c>
      <c r="G4" s="997" t="s">
        <v>1038</v>
      </c>
      <c r="H4" s="997" t="s">
        <v>1037</v>
      </c>
      <c r="I4" s="997" t="s">
        <v>1036</v>
      </c>
      <c r="J4" s="996" t="s">
        <v>1035</v>
      </c>
      <c r="K4" s="2"/>
    </row>
    <row r="5" spans="1:19" s="414" customFormat="1" ht="15.75">
      <c r="A5" s="2"/>
      <c r="B5" s="1124" t="str">
        <f>CurrQtr</f>
        <v>Q3 2022</v>
      </c>
      <c r="C5" s="1123"/>
      <c r="D5" s="1024"/>
      <c r="E5" s="1024"/>
      <c r="F5" s="1024"/>
      <c r="G5" s="1024"/>
      <c r="H5" s="1025"/>
      <c r="I5" s="1024"/>
      <c r="J5" s="1122"/>
      <c r="K5" s="2"/>
    </row>
    <row r="6" spans="1:19" s="414" customFormat="1" ht="9" customHeight="1">
      <c r="A6" s="2"/>
      <c r="B6" s="2045" t="s">
        <v>199</v>
      </c>
      <c r="C6" s="619"/>
      <c r="D6" s="619"/>
      <c r="E6" s="619"/>
      <c r="F6" s="973"/>
      <c r="G6" s="619"/>
      <c r="H6" s="974"/>
      <c r="I6" s="619"/>
      <c r="J6" s="1121"/>
      <c r="K6" s="2"/>
    </row>
    <row r="7" spans="1:19" s="414" customFormat="1" ht="15" customHeight="1">
      <c r="A7" s="2"/>
      <c r="B7" s="2045"/>
      <c r="C7" s="971" t="s">
        <v>880</v>
      </c>
      <c r="D7" s="968">
        <v>6221</v>
      </c>
      <c r="E7" s="721">
        <v>4.0000000000000002E-4</v>
      </c>
      <c r="F7" s="336">
        <v>55</v>
      </c>
      <c r="G7" s="721">
        <v>0.1585</v>
      </c>
      <c r="H7" s="1116">
        <v>3.1842000000000001</v>
      </c>
      <c r="I7" s="968">
        <v>176</v>
      </c>
      <c r="J7" s="1115">
        <v>2.8000000000000001E-2</v>
      </c>
      <c r="K7" s="2"/>
    </row>
    <row r="8" spans="1:19" s="414" customFormat="1" ht="15" customHeight="1">
      <c r="A8" s="2"/>
      <c r="B8" s="2045"/>
      <c r="C8" s="971" t="s">
        <v>879</v>
      </c>
      <c r="D8" s="968">
        <v>79</v>
      </c>
      <c r="E8" s="721">
        <v>2E-3</v>
      </c>
      <c r="F8" s="336">
        <v>2</v>
      </c>
      <c r="G8" s="721">
        <v>0.16589999999999999</v>
      </c>
      <c r="H8" s="1116">
        <v>0.17119999999999999</v>
      </c>
      <c r="I8" s="968">
        <v>9</v>
      </c>
      <c r="J8" s="1115">
        <v>0.11</v>
      </c>
      <c r="K8" s="2"/>
    </row>
    <row r="9" spans="1:19" s="414" customFormat="1" ht="15" customHeight="1">
      <c r="A9" s="2"/>
      <c r="B9" s="2045"/>
      <c r="C9" s="971" t="s">
        <v>878</v>
      </c>
      <c r="D9" s="968">
        <v>0</v>
      </c>
      <c r="E9" s="721">
        <v>0</v>
      </c>
      <c r="F9" s="336">
        <v>0</v>
      </c>
      <c r="G9" s="721">
        <v>0</v>
      </c>
      <c r="H9" s="1116">
        <v>0</v>
      </c>
      <c r="I9" s="968">
        <v>0</v>
      </c>
      <c r="J9" s="1115">
        <v>0</v>
      </c>
      <c r="K9" s="2"/>
    </row>
    <row r="10" spans="1:19" s="414" customFormat="1" ht="15" customHeight="1">
      <c r="A10" s="2"/>
      <c r="B10" s="2045"/>
      <c r="C10" s="971" t="s">
        <v>877</v>
      </c>
      <c r="D10" s="968">
        <v>0</v>
      </c>
      <c r="E10" s="721">
        <v>0</v>
      </c>
      <c r="F10" s="336">
        <v>0</v>
      </c>
      <c r="G10" s="721">
        <v>0</v>
      </c>
      <c r="H10" s="1116">
        <v>0</v>
      </c>
      <c r="I10" s="968">
        <v>0</v>
      </c>
      <c r="J10" s="1115">
        <v>0</v>
      </c>
      <c r="K10" s="2"/>
    </row>
    <row r="11" spans="1:19" s="414" customFormat="1" ht="15" customHeight="1">
      <c r="A11" s="2"/>
      <c r="B11" s="2045"/>
      <c r="C11" s="971" t="s">
        <v>876</v>
      </c>
      <c r="D11" s="968">
        <v>24</v>
      </c>
      <c r="E11" s="721">
        <v>9.4000000000000004E-3</v>
      </c>
      <c r="F11" s="336">
        <v>1</v>
      </c>
      <c r="G11" s="721">
        <v>0.25</v>
      </c>
      <c r="H11" s="1116">
        <v>1</v>
      </c>
      <c r="I11" s="968">
        <v>10</v>
      </c>
      <c r="J11" s="1115">
        <v>0.41899999999999998</v>
      </c>
      <c r="K11" s="2"/>
    </row>
    <row r="12" spans="1:19" s="414" customFormat="1" ht="15" customHeight="1">
      <c r="A12" s="2"/>
      <c r="B12" s="2045"/>
      <c r="C12" s="971" t="s">
        <v>875</v>
      </c>
      <c r="D12" s="968">
        <v>0</v>
      </c>
      <c r="E12" s="721">
        <v>0</v>
      </c>
      <c r="F12" s="336">
        <v>0</v>
      </c>
      <c r="G12" s="721">
        <v>0</v>
      </c>
      <c r="H12" s="1116">
        <v>0</v>
      </c>
      <c r="I12" s="968">
        <v>0</v>
      </c>
      <c r="J12" s="1115">
        <v>0</v>
      </c>
      <c r="K12" s="2"/>
    </row>
    <row r="13" spans="1:19" s="414" customFormat="1" ht="15" customHeight="1">
      <c r="A13" s="2"/>
      <c r="B13" s="2045"/>
      <c r="C13" s="971" t="s">
        <v>874</v>
      </c>
      <c r="D13" s="968">
        <v>0</v>
      </c>
      <c r="E13" s="721">
        <v>0</v>
      </c>
      <c r="F13" s="336">
        <v>0</v>
      </c>
      <c r="G13" s="721">
        <v>0</v>
      </c>
      <c r="H13" s="1116">
        <v>0</v>
      </c>
      <c r="I13" s="968">
        <v>0</v>
      </c>
      <c r="J13" s="1115">
        <v>0</v>
      </c>
      <c r="K13" s="2"/>
    </row>
    <row r="14" spans="1:19" s="414" customFormat="1" ht="15" customHeight="1">
      <c r="A14" s="2"/>
      <c r="B14" s="2045"/>
      <c r="C14" s="966" t="s">
        <v>873</v>
      </c>
      <c r="D14" s="961">
        <v>0</v>
      </c>
      <c r="E14" s="964">
        <v>0</v>
      </c>
      <c r="F14" s="1114">
        <v>0</v>
      </c>
      <c r="G14" s="964">
        <v>0</v>
      </c>
      <c r="H14" s="1113">
        <v>0</v>
      </c>
      <c r="I14" s="961">
        <v>0</v>
      </c>
      <c r="J14" s="1112">
        <v>0</v>
      </c>
      <c r="K14" s="2"/>
    </row>
    <row r="15" spans="1:19" s="414" customFormat="1" ht="15" customHeight="1">
      <c r="A15" s="2"/>
      <c r="B15" s="2045"/>
      <c r="C15" s="982" t="s">
        <v>872</v>
      </c>
      <c r="D15" s="978">
        <v>6324</v>
      </c>
      <c r="E15" s="980">
        <v>4.0000000000000002E-4</v>
      </c>
      <c r="F15" s="1111">
        <v>58</v>
      </c>
      <c r="G15" s="980">
        <v>0.159</v>
      </c>
      <c r="H15" s="1110">
        <v>3.1381999999999999</v>
      </c>
      <c r="I15" s="978">
        <v>195</v>
      </c>
      <c r="J15" s="1109">
        <v>3.1E-2</v>
      </c>
      <c r="K15" s="2"/>
    </row>
    <row r="16" spans="1:19" s="414" customFormat="1" ht="9" customHeight="1">
      <c r="A16" s="2"/>
      <c r="B16" s="2045" t="s">
        <v>200</v>
      </c>
      <c r="C16" s="619"/>
      <c r="D16" s="619"/>
      <c r="E16" s="974"/>
      <c r="F16" s="348"/>
      <c r="G16" s="974"/>
      <c r="H16" s="974"/>
      <c r="I16" s="619"/>
      <c r="J16" s="1117"/>
      <c r="K16" s="2"/>
    </row>
    <row r="17" spans="1:11" s="414" customFormat="1" ht="15" customHeight="1">
      <c r="A17" s="2"/>
      <c r="B17" s="2045"/>
      <c r="C17" s="971" t="s">
        <v>880</v>
      </c>
      <c r="D17" s="968">
        <v>10979</v>
      </c>
      <c r="E17" s="721">
        <v>8.0000000000000004E-4</v>
      </c>
      <c r="F17" s="336">
        <v>183</v>
      </c>
      <c r="G17" s="721">
        <v>0.30919999999999997</v>
      </c>
      <c r="H17" s="1116">
        <v>1.3613999999999999</v>
      </c>
      <c r="I17" s="968">
        <v>1400</v>
      </c>
      <c r="J17" s="1115">
        <v>0.128</v>
      </c>
      <c r="K17" s="2"/>
    </row>
    <row r="18" spans="1:11" s="414" customFormat="1" ht="15" customHeight="1">
      <c r="A18" s="2"/>
      <c r="B18" s="2045"/>
      <c r="C18" s="971" t="s">
        <v>879</v>
      </c>
      <c r="D18" s="968">
        <v>540</v>
      </c>
      <c r="E18" s="721">
        <v>2E-3</v>
      </c>
      <c r="F18" s="336">
        <v>24</v>
      </c>
      <c r="G18" s="721">
        <v>0.30809999999999998</v>
      </c>
      <c r="H18" s="1116">
        <v>0.48630000000000001</v>
      </c>
      <c r="I18" s="968">
        <v>114</v>
      </c>
      <c r="J18" s="1115">
        <v>0.21</v>
      </c>
      <c r="K18" s="2"/>
    </row>
    <row r="19" spans="1:11" s="414" customFormat="1" ht="15" customHeight="1">
      <c r="A19" s="2"/>
      <c r="B19" s="2045"/>
      <c r="C19" s="971" t="s">
        <v>878</v>
      </c>
      <c r="D19" s="968">
        <v>372</v>
      </c>
      <c r="E19" s="721">
        <v>2.8E-3</v>
      </c>
      <c r="F19" s="336">
        <v>24</v>
      </c>
      <c r="G19" s="721">
        <v>0.32179999999999997</v>
      </c>
      <c r="H19" s="1116">
        <v>2.2951999999999999</v>
      </c>
      <c r="I19" s="968">
        <v>130</v>
      </c>
      <c r="J19" s="1115">
        <v>0.35</v>
      </c>
      <c r="K19" s="2"/>
    </row>
    <row r="20" spans="1:11" s="414" customFormat="1" ht="15" customHeight="1">
      <c r="A20" s="2"/>
      <c r="B20" s="2045"/>
      <c r="C20" s="971" t="s">
        <v>877</v>
      </c>
      <c r="D20" s="968">
        <v>0</v>
      </c>
      <c r="E20" s="721">
        <v>0</v>
      </c>
      <c r="F20" s="336">
        <v>0</v>
      </c>
      <c r="G20" s="721">
        <v>0</v>
      </c>
      <c r="H20" s="1116">
        <v>0</v>
      </c>
      <c r="I20" s="968">
        <v>0</v>
      </c>
      <c r="J20" s="1115">
        <v>0</v>
      </c>
      <c r="K20" s="2"/>
    </row>
    <row r="21" spans="1:11" s="414" customFormat="1" ht="15" customHeight="1">
      <c r="A21" s="2"/>
      <c r="B21" s="2045"/>
      <c r="C21" s="971" t="s">
        <v>876</v>
      </c>
      <c r="D21" s="968">
        <v>13</v>
      </c>
      <c r="E21" s="721">
        <v>9.5999999999999992E-3</v>
      </c>
      <c r="F21" s="336">
        <v>3</v>
      </c>
      <c r="G21" s="721">
        <v>0.30159999999999998</v>
      </c>
      <c r="H21" s="1116">
        <v>1.4598</v>
      </c>
      <c r="I21" s="968">
        <v>8</v>
      </c>
      <c r="J21" s="1115">
        <v>0.59799999999999998</v>
      </c>
      <c r="K21" s="2"/>
    </row>
    <row r="22" spans="1:11" s="414" customFormat="1" ht="15" customHeight="1">
      <c r="A22" s="2"/>
      <c r="B22" s="2045"/>
      <c r="C22" s="971" t="s">
        <v>875</v>
      </c>
      <c r="D22" s="968">
        <v>0</v>
      </c>
      <c r="E22" s="721">
        <v>0</v>
      </c>
      <c r="F22" s="336">
        <v>0</v>
      </c>
      <c r="G22" s="721">
        <v>0</v>
      </c>
      <c r="H22" s="1116">
        <v>0</v>
      </c>
      <c r="I22" s="968">
        <v>0</v>
      </c>
      <c r="J22" s="1115">
        <v>0</v>
      </c>
      <c r="K22" s="2"/>
    </row>
    <row r="23" spans="1:11" s="414" customFormat="1" ht="15" customHeight="1">
      <c r="A23" s="2"/>
      <c r="B23" s="2045"/>
      <c r="C23" s="971" t="s">
        <v>874</v>
      </c>
      <c r="D23" s="968">
        <v>0</v>
      </c>
      <c r="E23" s="721">
        <v>0</v>
      </c>
      <c r="F23" s="336">
        <v>0</v>
      </c>
      <c r="G23" s="721">
        <v>0</v>
      </c>
      <c r="H23" s="1116">
        <v>0</v>
      </c>
      <c r="I23" s="968">
        <v>0</v>
      </c>
      <c r="J23" s="1115">
        <v>0</v>
      </c>
      <c r="K23" s="2"/>
    </row>
    <row r="24" spans="1:11" s="414" customFormat="1" ht="15" customHeight="1">
      <c r="A24" s="2"/>
      <c r="B24" s="2045"/>
      <c r="C24" s="966" t="s">
        <v>873</v>
      </c>
      <c r="D24" s="961">
        <v>0</v>
      </c>
      <c r="E24" s="964">
        <v>0</v>
      </c>
      <c r="F24" s="1114">
        <v>0</v>
      </c>
      <c r="G24" s="964">
        <v>0</v>
      </c>
      <c r="H24" s="1113">
        <v>0</v>
      </c>
      <c r="I24" s="961">
        <v>0</v>
      </c>
      <c r="J24" s="1112">
        <v>0</v>
      </c>
      <c r="K24" s="2"/>
    </row>
    <row r="25" spans="1:11" s="414" customFormat="1" ht="15" customHeight="1">
      <c r="A25" s="2"/>
      <c r="B25" s="2045"/>
      <c r="C25" s="982" t="s">
        <v>872</v>
      </c>
      <c r="D25" s="978">
        <v>11904</v>
      </c>
      <c r="E25" s="980">
        <v>8.9999999999999998E-4</v>
      </c>
      <c r="F25" s="1111">
        <v>234</v>
      </c>
      <c r="G25" s="980">
        <v>0.3095</v>
      </c>
      <c r="H25" s="1110">
        <v>1.351</v>
      </c>
      <c r="I25" s="978">
        <v>1652</v>
      </c>
      <c r="J25" s="1109">
        <v>0.13900000000000001</v>
      </c>
      <c r="K25" s="2"/>
    </row>
    <row r="26" spans="1:11" s="414" customFormat="1" ht="7.35" customHeight="1">
      <c r="A26" s="2"/>
      <c r="B26" s="2045" t="s">
        <v>201</v>
      </c>
      <c r="C26" s="619"/>
      <c r="D26" s="619"/>
      <c r="E26" s="974"/>
      <c r="F26" s="348"/>
      <c r="G26" s="974"/>
      <c r="H26" s="974"/>
      <c r="I26" s="619"/>
      <c r="J26" s="1117"/>
      <c r="K26" s="2"/>
    </row>
    <row r="27" spans="1:11" s="414" customFormat="1" ht="15" customHeight="1">
      <c r="A27" s="2"/>
      <c r="B27" s="2045"/>
      <c r="C27" s="971" t="s">
        <v>880</v>
      </c>
      <c r="D27" s="968">
        <v>39771</v>
      </c>
      <c r="E27" s="721">
        <v>8.9999999999999998E-4</v>
      </c>
      <c r="F27" s="336">
        <v>4061</v>
      </c>
      <c r="G27" s="721">
        <v>0.44919999999999999</v>
      </c>
      <c r="H27" s="1116">
        <v>0.51439999999999997</v>
      </c>
      <c r="I27" s="968">
        <v>6131</v>
      </c>
      <c r="J27" s="1115">
        <v>0.154</v>
      </c>
      <c r="K27" s="2"/>
    </row>
    <row r="28" spans="1:11" s="414" customFormat="1" ht="15" customHeight="1">
      <c r="A28" s="2"/>
      <c r="B28" s="2045"/>
      <c r="C28" s="971" t="s">
        <v>879</v>
      </c>
      <c r="D28" s="968">
        <v>4193</v>
      </c>
      <c r="E28" s="721">
        <v>2E-3</v>
      </c>
      <c r="F28" s="336">
        <v>485</v>
      </c>
      <c r="G28" s="721">
        <v>0.45860000000000001</v>
      </c>
      <c r="H28" s="1116">
        <v>1.5980000000000001</v>
      </c>
      <c r="I28" s="968">
        <v>1380</v>
      </c>
      <c r="J28" s="1115">
        <v>0.32900000000000001</v>
      </c>
      <c r="K28" s="2"/>
    </row>
    <row r="29" spans="1:11" s="414" customFormat="1" ht="15" customHeight="1">
      <c r="A29" s="2"/>
      <c r="B29" s="2045"/>
      <c r="C29" s="971" t="s">
        <v>878</v>
      </c>
      <c r="D29" s="968">
        <v>2801</v>
      </c>
      <c r="E29" s="721">
        <v>3.0999999999999999E-3</v>
      </c>
      <c r="F29" s="336">
        <v>645</v>
      </c>
      <c r="G29" s="721">
        <v>0.39410000000000001</v>
      </c>
      <c r="H29" s="1116">
        <v>1.1704000000000001</v>
      </c>
      <c r="I29" s="968">
        <v>1004</v>
      </c>
      <c r="J29" s="1115">
        <v>0.35899999999999999</v>
      </c>
      <c r="K29" s="2"/>
    </row>
    <row r="30" spans="1:11" s="414" customFormat="1" ht="15" customHeight="1">
      <c r="A30" s="2"/>
      <c r="B30" s="2045"/>
      <c r="C30" s="971" t="s">
        <v>877</v>
      </c>
      <c r="D30" s="968">
        <v>0</v>
      </c>
      <c r="E30" s="721">
        <v>0</v>
      </c>
      <c r="F30" s="336">
        <v>0</v>
      </c>
      <c r="G30" s="721">
        <v>0</v>
      </c>
      <c r="H30" s="1116">
        <v>0</v>
      </c>
      <c r="I30" s="968">
        <v>0</v>
      </c>
      <c r="J30" s="1115">
        <v>0</v>
      </c>
      <c r="K30" s="2"/>
    </row>
    <row r="31" spans="1:11" s="414" customFormat="1" ht="15" customHeight="1">
      <c r="A31" s="2"/>
      <c r="B31" s="2045"/>
      <c r="C31" s="971" t="s">
        <v>876</v>
      </c>
      <c r="D31" s="968">
        <v>1922</v>
      </c>
      <c r="E31" s="721">
        <v>1.11E-2</v>
      </c>
      <c r="F31" s="336">
        <v>340</v>
      </c>
      <c r="G31" s="721">
        <v>0.39389999999999997</v>
      </c>
      <c r="H31" s="1116">
        <v>1.0762</v>
      </c>
      <c r="I31" s="968">
        <v>1362</v>
      </c>
      <c r="J31" s="1115">
        <v>0.70899999999999996</v>
      </c>
      <c r="K31" s="2"/>
    </row>
    <row r="32" spans="1:11" s="414" customFormat="1" ht="15" customHeight="1">
      <c r="A32" s="2"/>
      <c r="B32" s="2045"/>
      <c r="C32" s="971" t="s">
        <v>875</v>
      </c>
      <c r="D32" s="968">
        <v>0</v>
      </c>
      <c r="E32" s="721">
        <v>9.2600000000000002E-2</v>
      </c>
      <c r="F32" s="336">
        <v>2</v>
      </c>
      <c r="G32" s="721">
        <v>0.44</v>
      </c>
      <c r="H32" s="1116">
        <v>3.3515000000000001</v>
      </c>
      <c r="I32" s="968">
        <v>0</v>
      </c>
      <c r="J32" s="1115">
        <v>1.764</v>
      </c>
      <c r="K32" s="2"/>
    </row>
    <row r="33" spans="1:15" s="414" customFormat="1" ht="15" customHeight="1">
      <c r="A33" s="2"/>
      <c r="B33" s="2045"/>
      <c r="C33" s="971" t="s">
        <v>874</v>
      </c>
      <c r="D33" s="968">
        <v>25</v>
      </c>
      <c r="E33" s="721">
        <v>0.3392</v>
      </c>
      <c r="F33" s="336">
        <v>5</v>
      </c>
      <c r="G33" s="721">
        <v>0.56120000000000003</v>
      </c>
      <c r="H33" s="1116">
        <v>3.5468000000000002</v>
      </c>
      <c r="I33" s="968">
        <v>78</v>
      </c>
      <c r="J33" s="1115">
        <v>3.0950000000000002</v>
      </c>
      <c r="K33" s="2"/>
    </row>
    <row r="34" spans="1:15" s="414" customFormat="1" ht="15" customHeight="1">
      <c r="A34" s="2"/>
      <c r="B34" s="2045"/>
      <c r="C34" s="966" t="s">
        <v>873</v>
      </c>
      <c r="D34" s="961">
        <v>0</v>
      </c>
      <c r="E34" s="964">
        <v>0</v>
      </c>
      <c r="F34" s="1114">
        <v>0</v>
      </c>
      <c r="G34" s="964">
        <v>0</v>
      </c>
      <c r="H34" s="1113">
        <v>0</v>
      </c>
      <c r="I34" s="961">
        <v>0</v>
      </c>
      <c r="J34" s="1112">
        <v>0</v>
      </c>
      <c r="K34" s="2"/>
    </row>
    <row r="35" spans="1:15" s="414" customFormat="1" ht="15" customHeight="1">
      <c r="A35" s="2"/>
      <c r="B35" s="2045"/>
      <c r="C35" s="982" t="s">
        <v>872</v>
      </c>
      <c r="D35" s="978">
        <v>48712</v>
      </c>
      <c r="E35" s="980">
        <v>1.6999999999999999E-3</v>
      </c>
      <c r="F35" s="1111">
        <v>5538</v>
      </c>
      <c r="G35" s="980">
        <v>0.44469999999999998</v>
      </c>
      <c r="H35" s="1110">
        <v>0.66920000000000002</v>
      </c>
      <c r="I35" s="978">
        <v>9955</v>
      </c>
      <c r="J35" s="1109">
        <v>0.20399999999999999</v>
      </c>
      <c r="K35" s="2"/>
    </row>
    <row r="36" spans="1:15" s="414" customFormat="1" ht="12.75">
      <c r="A36" s="2"/>
      <c r="B36" s="951" t="s">
        <v>206</v>
      </c>
      <c r="C36" s="950"/>
      <c r="D36" s="946">
        <v>66940</v>
      </c>
      <c r="E36" s="948">
        <v>1.4E-3</v>
      </c>
      <c r="F36" s="1108">
        <v>5830</v>
      </c>
      <c r="G36" s="948">
        <v>0.39369999999999999</v>
      </c>
      <c r="H36" s="1107">
        <v>1.0237000000000001</v>
      </c>
      <c r="I36" s="946">
        <v>11802</v>
      </c>
      <c r="J36" s="1106">
        <v>0.17599999999999999</v>
      </c>
      <c r="K36" s="2"/>
      <c r="L36" s="946"/>
      <c r="M36" s="945"/>
      <c r="N36" s="944"/>
      <c r="O36" s="944"/>
    </row>
    <row r="37" spans="1:15" s="414" customFormat="1" ht="12.75">
      <c r="A37" s="2"/>
      <c r="B37" s="995"/>
      <c r="C37" s="995"/>
      <c r="D37" s="765"/>
      <c r="E37" s="1104"/>
      <c r="F37" s="765"/>
      <c r="G37" s="1104"/>
      <c r="H37" s="765"/>
      <c r="I37" s="765"/>
      <c r="J37" s="1105"/>
      <c r="K37" s="2"/>
    </row>
    <row r="38" spans="1:15" s="414" customFormat="1" ht="15.75">
      <c r="A38" s="2"/>
      <c r="B38" s="1120" t="str">
        <f>LastQtr</f>
        <v>Q2 2022</v>
      </c>
      <c r="C38" s="1119"/>
      <c r="D38" s="987"/>
      <c r="E38" s="987"/>
      <c r="F38" s="987"/>
      <c r="G38" s="987"/>
      <c r="H38" s="988"/>
      <c r="I38" s="987"/>
      <c r="J38" s="1118"/>
      <c r="K38" s="2"/>
    </row>
    <row r="39" spans="1:15" s="414" customFormat="1" ht="9" customHeight="1">
      <c r="A39" s="2"/>
      <c r="B39" s="2045" t="s">
        <v>199</v>
      </c>
      <c r="C39" s="619"/>
      <c r="D39" s="619"/>
      <c r="E39" s="619"/>
      <c r="F39" s="973"/>
      <c r="G39" s="619"/>
      <c r="H39" s="974"/>
      <c r="I39" s="619"/>
      <c r="J39" s="1117"/>
      <c r="K39" s="2"/>
    </row>
    <row r="40" spans="1:15" s="414" customFormat="1" ht="15" customHeight="1">
      <c r="A40" s="2"/>
      <c r="B40" s="2045"/>
      <c r="C40" s="971" t="s">
        <v>880</v>
      </c>
      <c r="D40" s="968">
        <v>5732</v>
      </c>
      <c r="E40" s="721">
        <v>2.5634019744166699E-4</v>
      </c>
      <c r="F40" s="336">
        <v>54</v>
      </c>
      <c r="G40" s="721">
        <v>0.155</v>
      </c>
      <c r="H40" s="1116">
        <v>3.13</v>
      </c>
      <c r="I40" s="968">
        <v>120</v>
      </c>
      <c r="J40" s="1115">
        <v>2.1000000000000001E-2</v>
      </c>
      <c r="K40" s="2"/>
    </row>
    <row r="41" spans="1:15" s="414" customFormat="1" ht="15" customHeight="1">
      <c r="A41" s="2"/>
      <c r="B41" s="2045"/>
      <c r="C41" s="971" t="s">
        <v>879</v>
      </c>
      <c r="D41" s="968">
        <v>43</v>
      </c>
      <c r="E41" s="721">
        <v>1.6333070398892101E-3</v>
      </c>
      <c r="F41" s="336">
        <v>3</v>
      </c>
      <c r="G41" s="721">
        <v>0.16750000000000001</v>
      </c>
      <c r="H41" s="1116">
        <v>0.19</v>
      </c>
      <c r="I41" s="968">
        <v>4</v>
      </c>
      <c r="J41" s="1115">
        <v>9.6000000000000002E-2</v>
      </c>
      <c r="K41" s="2"/>
    </row>
    <row r="42" spans="1:15" s="414" customFormat="1" ht="15" customHeight="1">
      <c r="A42" s="2"/>
      <c r="B42" s="2045"/>
      <c r="C42" s="971" t="s">
        <v>878</v>
      </c>
      <c r="D42" s="968">
        <v>91</v>
      </c>
      <c r="E42" s="721">
        <v>4.2929999999999999E-3</v>
      </c>
      <c r="F42" s="336">
        <v>2</v>
      </c>
      <c r="G42" s="721">
        <v>0.25</v>
      </c>
      <c r="H42" s="1116">
        <v>0.46</v>
      </c>
      <c r="I42" s="968">
        <v>22</v>
      </c>
      <c r="J42" s="1115">
        <v>0.246</v>
      </c>
      <c r="K42" s="2"/>
    </row>
    <row r="43" spans="1:15" s="414" customFormat="1" ht="15" customHeight="1">
      <c r="A43" s="2"/>
      <c r="B43" s="2045"/>
      <c r="C43" s="971" t="s">
        <v>877</v>
      </c>
      <c r="D43" s="968">
        <v>4</v>
      </c>
      <c r="E43" s="721">
        <v>6.8919999999999997E-3</v>
      </c>
      <c r="F43" s="336">
        <v>2</v>
      </c>
      <c r="G43" s="721">
        <v>0.25</v>
      </c>
      <c r="H43" s="1116">
        <v>1</v>
      </c>
      <c r="I43" s="968">
        <v>1</v>
      </c>
      <c r="J43" s="1115">
        <v>0.36299999999999999</v>
      </c>
      <c r="K43" s="2"/>
    </row>
    <row r="44" spans="1:15" s="414" customFormat="1" ht="15" customHeight="1">
      <c r="A44" s="2"/>
      <c r="B44" s="2045"/>
      <c r="C44" s="971" t="s">
        <v>876</v>
      </c>
      <c r="D44" s="968">
        <v>0</v>
      </c>
      <c r="E44" s="721">
        <v>0</v>
      </c>
      <c r="F44" s="336">
        <v>0</v>
      </c>
      <c r="G44" s="721">
        <v>0</v>
      </c>
      <c r="H44" s="1116">
        <v>0</v>
      </c>
      <c r="I44" s="968">
        <v>0</v>
      </c>
      <c r="J44" s="1115">
        <v>0</v>
      </c>
      <c r="K44" s="2"/>
    </row>
    <row r="45" spans="1:15" s="414" customFormat="1" ht="15" customHeight="1">
      <c r="A45" s="2"/>
      <c r="B45" s="2045"/>
      <c r="C45" s="971" t="s">
        <v>875</v>
      </c>
      <c r="D45" s="968">
        <v>0</v>
      </c>
      <c r="E45" s="721">
        <v>0</v>
      </c>
      <c r="F45" s="336">
        <v>0</v>
      </c>
      <c r="G45" s="721">
        <v>0</v>
      </c>
      <c r="H45" s="1116">
        <v>0</v>
      </c>
      <c r="I45" s="968">
        <v>0</v>
      </c>
      <c r="J45" s="1115">
        <v>0</v>
      </c>
      <c r="K45" s="2"/>
    </row>
    <row r="46" spans="1:15" s="414" customFormat="1" ht="15" customHeight="1">
      <c r="A46" s="2"/>
      <c r="B46" s="2045"/>
      <c r="C46" s="971" t="s">
        <v>874</v>
      </c>
      <c r="D46" s="968">
        <v>0</v>
      </c>
      <c r="E46" s="721">
        <v>0</v>
      </c>
      <c r="F46" s="336">
        <v>0</v>
      </c>
      <c r="G46" s="721">
        <v>0</v>
      </c>
      <c r="H46" s="1116">
        <v>0</v>
      </c>
      <c r="I46" s="968">
        <v>0</v>
      </c>
      <c r="J46" s="1115">
        <v>0</v>
      </c>
      <c r="K46" s="2"/>
    </row>
    <row r="47" spans="1:15" s="414" customFormat="1" ht="15" customHeight="1">
      <c r="A47" s="2"/>
      <c r="B47" s="2045"/>
      <c r="C47" s="966" t="s">
        <v>873</v>
      </c>
      <c r="D47" s="961">
        <v>0</v>
      </c>
      <c r="E47" s="964">
        <v>0</v>
      </c>
      <c r="F47" s="1114">
        <v>0</v>
      </c>
      <c r="G47" s="964">
        <v>0</v>
      </c>
      <c r="H47" s="1113">
        <v>0</v>
      </c>
      <c r="I47" s="961">
        <v>0</v>
      </c>
      <c r="J47" s="1112">
        <v>0</v>
      </c>
      <c r="K47" s="2"/>
    </row>
    <row r="48" spans="1:15" s="414" customFormat="1" ht="15" customHeight="1">
      <c r="A48" s="2"/>
      <c r="B48" s="2045"/>
      <c r="C48" s="982" t="s">
        <v>872</v>
      </c>
      <c r="D48" s="978">
        <v>5870</v>
      </c>
      <c r="E48" s="980">
        <v>3.3362762038177879E-4</v>
      </c>
      <c r="F48" s="1111">
        <v>61</v>
      </c>
      <c r="G48" s="980">
        <v>0.15659190319975416</v>
      </c>
      <c r="H48" s="1110">
        <v>3.0623427799996872</v>
      </c>
      <c r="I48" s="978">
        <v>147</v>
      </c>
      <c r="J48" s="1109">
        <v>2.5000000000000001E-2</v>
      </c>
      <c r="K48" s="2"/>
    </row>
    <row r="49" spans="1:11" s="414" customFormat="1" ht="9" customHeight="1">
      <c r="A49" s="2"/>
      <c r="B49" s="2045" t="s">
        <v>200</v>
      </c>
      <c r="C49" s="619"/>
      <c r="D49" s="619"/>
      <c r="E49" s="974"/>
      <c r="F49" s="348"/>
      <c r="G49" s="974"/>
      <c r="H49" s="974"/>
      <c r="I49" s="619"/>
      <c r="J49" s="1117"/>
      <c r="K49" s="2"/>
    </row>
    <row r="50" spans="1:11" s="414" customFormat="1" ht="15" customHeight="1">
      <c r="A50" s="2"/>
      <c r="B50" s="2045"/>
      <c r="C50" s="971" t="s">
        <v>880</v>
      </c>
      <c r="D50" s="968">
        <v>10619</v>
      </c>
      <c r="E50" s="721">
        <v>5.6912995833942304E-4</v>
      </c>
      <c r="F50" s="336">
        <v>160</v>
      </c>
      <c r="G50" s="721">
        <v>0.3075</v>
      </c>
      <c r="H50" s="1116">
        <v>1.37</v>
      </c>
      <c r="I50" s="968">
        <v>1084</v>
      </c>
      <c r="J50" s="1115">
        <v>0.10199999999999999</v>
      </c>
      <c r="K50" s="2"/>
    </row>
    <row r="51" spans="1:11" s="414" customFormat="1" ht="15" customHeight="1">
      <c r="A51" s="2"/>
      <c r="B51" s="2045"/>
      <c r="C51" s="971" t="s">
        <v>879</v>
      </c>
      <c r="D51" s="968">
        <v>636</v>
      </c>
      <c r="E51" s="721">
        <v>1.8689003974390001E-3</v>
      </c>
      <c r="F51" s="336">
        <v>27</v>
      </c>
      <c r="G51" s="721">
        <v>0.36</v>
      </c>
      <c r="H51" s="1116">
        <v>0.42</v>
      </c>
      <c r="I51" s="968">
        <v>141</v>
      </c>
      <c r="J51" s="1115">
        <v>0.222</v>
      </c>
      <c r="K51" s="2"/>
    </row>
    <row r="52" spans="1:11" s="414" customFormat="1" ht="15" customHeight="1">
      <c r="A52" s="2"/>
      <c r="B52" s="2045"/>
      <c r="C52" s="971" t="s">
        <v>878</v>
      </c>
      <c r="D52" s="968">
        <v>350</v>
      </c>
      <c r="E52" s="721">
        <v>3.4536363925177799E-3</v>
      </c>
      <c r="F52" s="336">
        <v>52</v>
      </c>
      <c r="G52" s="721">
        <v>0.36799999999999999</v>
      </c>
      <c r="H52" s="1116">
        <v>2.19</v>
      </c>
      <c r="I52" s="968">
        <v>133</v>
      </c>
      <c r="J52" s="1115">
        <v>0.38100000000000001</v>
      </c>
      <c r="K52" s="2"/>
    </row>
    <row r="53" spans="1:11" s="414" customFormat="1" ht="15" customHeight="1">
      <c r="A53" s="2"/>
      <c r="B53" s="2045"/>
      <c r="C53" s="971" t="s">
        <v>877</v>
      </c>
      <c r="D53" s="968">
        <v>6</v>
      </c>
      <c r="E53" s="721">
        <v>6.7722814793520396E-3</v>
      </c>
      <c r="F53" s="336">
        <v>4</v>
      </c>
      <c r="G53" s="721">
        <v>0.30709999999999998</v>
      </c>
      <c r="H53" s="1116">
        <v>1.55</v>
      </c>
      <c r="I53" s="968">
        <v>3</v>
      </c>
      <c r="J53" s="1115">
        <v>0.47599999999999998</v>
      </c>
      <c r="K53" s="2"/>
    </row>
    <row r="54" spans="1:11" s="414" customFormat="1" ht="15" customHeight="1">
      <c r="A54" s="2"/>
      <c r="B54" s="2045"/>
      <c r="C54" s="971" t="s">
        <v>876</v>
      </c>
      <c r="D54" s="968">
        <v>0</v>
      </c>
      <c r="E54" s="721">
        <v>0</v>
      </c>
      <c r="F54" s="336">
        <v>0</v>
      </c>
      <c r="G54" s="721">
        <v>0</v>
      </c>
      <c r="H54" s="1116">
        <v>0</v>
      </c>
      <c r="I54" s="968">
        <v>0</v>
      </c>
      <c r="J54" s="1115">
        <v>0</v>
      </c>
      <c r="K54" s="2"/>
    </row>
    <row r="55" spans="1:11" s="414" customFormat="1" ht="15" customHeight="1">
      <c r="A55" s="2"/>
      <c r="B55" s="2045"/>
      <c r="C55" s="971" t="s">
        <v>875</v>
      </c>
      <c r="D55" s="968">
        <v>0</v>
      </c>
      <c r="E55" s="721">
        <v>2.5597000000000002E-2</v>
      </c>
      <c r="F55" s="336">
        <v>2</v>
      </c>
      <c r="G55" s="721">
        <v>0.4</v>
      </c>
      <c r="H55" s="1116">
        <v>1.76</v>
      </c>
      <c r="I55" s="968">
        <v>0</v>
      </c>
      <c r="J55" s="1115">
        <v>0.98099999999999998</v>
      </c>
      <c r="K55" s="2"/>
    </row>
    <row r="56" spans="1:11" s="414" customFormat="1" ht="15" customHeight="1">
      <c r="A56" s="2"/>
      <c r="B56" s="2045"/>
      <c r="C56" s="971" t="s">
        <v>874</v>
      </c>
      <c r="D56" s="968">
        <v>1</v>
      </c>
      <c r="E56" s="721">
        <v>0.34443400000000002</v>
      </c>
      <c r="F56" s="336">
        <v>1</v>
      </c>
      <c r="G56" s="721">
        <v>0.4</v>
      </c>
      <c r="H56" s="1116">
        <v>2.57</v>
      </c>
      <c r="I56" s="968">
        <v>1</v>
      </c>
      <c r="J56" s="1115">
        <v>2.2160000000000002</v>
      </c>
      <c r="K56" s="2"/>
    </row>
    <row r="57" spans="1:11" s="414" customFormat="1" ht="15" customHeight="1">
      <c r="A57" s="2"/>
      <c r="B57" s="2045"/>
      <c r="C57" s="966" t="s">
        <v>873</v>
      </c>
      <c r="D57" s="961">
        <v>0</v>
      </c>
      <c r="E57" s="964">
        <v>0</v>
      </c>
      <c r="F57" s="1114">
        <v>0</v>
      </c>
      <c r="G57" s="964">
        <v>0</v>
      </c>
      <c r="H57" s="1113">
        <v>0</v>
      </c>
      <c r="I57" s="961">
        <v>0</v>
      </c>
      <c r="J57" s="1112">
        <v>0</v>
      </c>
      <c r="K57" s="2"/>
    </row>
    <row r="58" spans="1:11" s="414" customFormat="1" ht="15" customHeight="1">
      <c r="A58" s="2"/>
      <c r="B58" s="2045"/>
      <c r="C58" s="982" t="s">
        <v>872</v>
      </c>
      <c r="D58" s="978">
        <v>11612</v>
      </c>
      <c r="E58" s="980">
        <v>7.4821270632030297E-4</v>
      </c>
      <c r="F58" s="1111">
        <v>246</v>
      </c>
      <c r="G58" s="980">
        <v>0.31218670836498191</v>
      </c>
      <c r="H58" s="1110">
        <v>1.3447392231856139</v>
      </c>
      <c r="I58" s="978">
        <v>1362</v>
      </c>
      <c r="J58" s="1109">
        <v>0.11700000000000001</v>
      </c>
      <c r="K58" s="2"/>
    </row>
    <row r="59" spans="1:11" s="414" customFormat="1" ht="7.35" customHeight="1">
      <c r="A59" s="2"/>
      <c r="B59" s="2045" t="s">
        <v>201</v>
      </c>
      <c r="C59" s="619"/>
      <c r="D59" s="619"/>
      <c r="E59" s="974"/>
      <c r="F59" s="348"/>
      <c r="G59" s="974"/>
      <c r="H59" s="974"/>
      <c r="I59" s="619"/>
      <c r="J59" s="1117"/>
      <c r="K59" s="2"/>
    </row>
    <row r="60" spans="1:11" s="414" customFormat="1" ht="15" customHeight="1">
      <c r="A60" s="2"/>
      <c r="B60" s="2045"/>
      <c r="C60" s="971" t="s">
        <v>880</v>
      </c>
      <c r="D60" s="968">
        <v>38948</v>
      </c>
      <c r="E60" s="721">
        <v>7.0909209272867297E-4</v>
      </c>
      <c r="F60" s="336">
        <v>4141</v>
      </c>
      <c r="G60" s="721">
        <v>0.4491</v>
      </c>
      <c r="H60" s="1116">
        <v>0.49</v>
      </c>
      <c r="I60" s="968">
        <v>4981</v>
      </c>
      <c r="J60" s="1115">
        <v>0.128</v>
      </c>
      <c r="K60" s="2"/>
    </row>
    <row r="61" spans="1:11" s="414" customFormat="1" ht="15" customHeight="1">
      <c r="A61" s="2"/>
      <c r="B61" s="2045"/>
      <c r="C61" s="971" t="s">
        <v>879</v>
      </c>
      <c r="D61" s="968">
        <v>3593</v>
      </c>
      <c r="E61" s="721">
        <v>1.65297676303407E-3</v>
      </c>
      <c r="F61" s="336">
        <v>460</v>
      </c>
      <c r="G61" s="721">
        <v>0.43959999999999999</v>
      </c>
      <c r="H61" s="1116">
        <v>1.38</v>
      </c>
      <c r="I61" s="968">
        <v>998</v>
      </c>
      <c r="J61" s="1115">
        <v>0.27800000000000002</v>
      </c>
      <c r="K61" s="2"/>
    </row>
    <row r="62" spans="1:11" s="414" customFormat="1" ht="15" customHeight="1">
      <c r="A62" s="2"/>
      <c r="B62" s="2045"/>
      <c r="C62" s="971" t="s">
        <v>878</v>
      </c>
      <c r="D62" s="968">
        <v>4370</v>
      </c>
      <c r="E62" s="721">
        <v>3.6658429971156798E-3</v>
      </c>
      <c r="F62" s="336">
        <v>718</v>
      </c>
      <c r="G62" s="721">
        <v>0.43980000000000002</v>
      </c>
      <c r="H62" s="1116">
        <v>1.56</v>
      </c>
      <c r="I62" s="968">
        <v>1952</v>
      </c>
      <c r="J62" s="1115">
        <v>0.44700000000000001</v>
      </c>
      <c r="K62" s="2"/>
    </row>
    <row r="63" spans="1:11" s="414" customFormat="1" ht="15" customHeight="1">
      <c r="A63" s="2"/>
      <c r="B63" s="2045"/>
      <c r="C63" s="971" t="s">
        <v>877</v>
      </c>
      <c r="D63" s="968">
        <v>1419</v>
      </c>
      <c r="E63" s="721">
        <v>6.6183325958859597E-3</v>
      </c>
      <c r="F63" s="336">
        <v>277</v>
      </c>
      <c r="G63" s="721">
        <v>0.46889999999999998</v>
      </c>
      <c r="H63" s="1116">
        <v>1.62</v>
      </c>
      <c r="I63" s="968">
        <v>969</v>
      </c>
      <c r="J63" s="1115">
        <v>0.68300000000000005</v>
      </c>
      <c r="K63" s="2"/>
    </row>
    <row r="64" spans="1:11" s="414" customFormat="1" ht="15" customHeight="1">
      <c r="A64" s="2"/>
      <c r="B64" s="2045"/>
      <c r="C64" s="971" t="s">
        <v>876</v>
      </c>
      <c r="D64" s="968">
        <v>292</v>
      </c>
      <c r="E64" s="721">
        <v>1.3282E-2</v>
      </c>
      <c r="F64" s="336">
        <v>57</v>
      </c>
      <c r="G64" s="721">
        <v>0.2591</v>
      </c>
      <c r="H64" s="1116">
        <v>1.58</v>
      </c>
      <c r="I64" s="968">
        <v>146</v>
      </c>
      <c r="J64" s="1115">
        <v>0.502</v>
      </c>
      <c r="K64" s="2"/>
    </row>
    <row r="65" spans="1:11" s="414" customFormat="1" ht="15" customHeight="1">
      <c r="A65" s="2"/>
      <c r="B65" s="2045"/>
      <c r="C65" s="971" t="s">
        <v>875</v>
      </c>
      <c r="D65" s="968">
        <v>362</v>
      </c>
      <c r="E65" s="721">
        <v>2.9526737987446799E-2</v>
      </c>
      <c r="F65" s="336">
        <v>39</v>
      </c>
      <c r="G65" s="721">
        <v>0.22900000000000001</v>
      </c>
      <c r="H65" s="1116">
        <v>1.36</v>
      </c>
      <c r="I65" s="968">
        <v>225</v>
      </c>
      <c r="J65" s="1115">
        <v>0.622</v>
      </c>
      <c r="K65" s="2"/>
    </row>
    <row r="66" spans="1:11" s="414" customFormat="1" ht="15" customHeight="1">
      <c r="A66" s="2"/>
      <c r="B66" s="2045"/>
      <c r="C66" s="971" t="s">
        <v>874</v>
      </c>
      <c r="D66" s="968">
        <v>18</v>
      </c>
      <c r="E66" s="721">
        <v>0.183505896460229</v>
      </c>
      <c r="F66" s="336">
        <v>6</v>
      </c>
      <c r="G66" s="721">
        <v>0.43659999999999999</v>
      </c>
      <c r="H66" s="1116">
        <v>1.0900000000000001</v>
      </c>
      <c r="I66" s="968">
        <v>39</v>
      </c>
      <c r="J66" s="1115">
        <v>2.226</v>
      </c>
      <c r="K66" s="2"/>
    </row>
    <row r="67" spans="1:11" s="414" customFormat="1" ht="15" customHeight="1">
      <c r="A67" s="2"/>
      <c r="B67" s="2045"/>
      <c r="C67" s="966" t="s">
        <v>873</v>
      </c>
      <c r="D67" s="961">
        <v>0</v>
      </c>
      <c r="E67" s="964">
        <v>0</v>
      </c>
      <c r="F67" s="1114">
        <v>0</v>
      </c>
      <c r="G67" s="964">
        <v>0</v>
      </c>
      <c r="H67" s="1113">
        <v>0</v>
      </c>
      <c r="I67" s="961">
        <v>0</v>
      </c>
      <c r="J67" s="1112">
        <v>0</v>
      </c>
      <c r="K67" s="2"/>
    </row>
    <row r="68" spans="1:11" s="414" customFormat="1" ht="15" customHeight="1">
      <c r="A68" s="2"/>
      <c r="B68" s="2045"/>
      <c r="C68" s="982" t="s">
        <v>872</v>
      </c>
      <c r="D68" s="978">
        <v>49002</v>
      </c>
      <c r="E68" s="980">
        <v>1.5667731359553271E-3</v>
      </c>
      <c r="F68" s="1111">
        <v>5698</v>
      </c>
      <c r="G68" s="980">
        <v>0.44535193598523026</v>
      </c>
      <c r="H68" s="1110">
        <v>0.69437768457199767</v>
      </c>
      <c r="I68" s="978">
        <v>9310</v>
      </c>
      <c r="J68" s="1109">
        <v>0.19</v>
      </c>
      <c r="K68" s="2"/>
    </row>
    <row r="69" spans="1:11" s="414" customFormat="1" ht="12.75">
      <c r="A69" s="2"/>
      <c r="B69" s="951" t="s">
        <v>206</v>
      </c>
      <c r="C69" s="950"/>
      <c r="D69" s="946">
        <v>66484</v>
      </c>
      <c r="E69" s="948">
        <v>1.3149221657309273E-3</v>
      </c>
      <c r="F69" s="1108">
        <v>6005</v>
      </c>
      <c r="G69" s="948">
        <v>0.3965971840612838</v>
      </c>
      <c r="H69" s="1107">
        <v>1.0170489362875865</v>
      </c>
      <c r="I69" s="946">
        <v>10819</v>
      </c>
      <c r="J69" s="1106">
        <v>0.16300000000000001</v>
      </c>
      <c r="K69" s="2"/>
    </row>
    <row r="70" spans="1:11" s="414" customFormat="1" ht="12.75">
      <c r="A70" s="2"/>
      <c r="B70" s="995"/>
      <c r="C70" s="995"/>
      <c r="D70" s="765"/>
      <c r="E70" s="1104"/>
      <c r="F70" s="765"/>
      <c r="G70" s="1104"/>
      <c r="H70" s="765"/>
      <c r="I70" s="765"/>
      <c r="J70" s="1105"/>
      <c r="K70" s="2"/>
    </row>
    <row r="71" spans="1:11" s="414" customFormat="1" ht="15.75">
      <c r="A71" s="2"/>
      <c r="B71" s="1120" t="str">
        <f>Last2Qtr</f>
        <v>Q1 2022</v>
      </c>
      <c r="C71" s="1119"/>
      <c r="D71" s="987"/>
      <c r="E71" s="987"/>
      <c r="F71" s="987"/>
      <c r="G71" s="987"/>
      <c r="H71" s="988"/>
      <c r="I71" s="987"/>
      <c r="J71" s="1118"/>
      <c r="K71" s="2"/>
    </row>
    <row r="72" spans="1:11" s="414" customFormat="1" ht="9" customHeight="1">
      <c r="A72" s="2"/>
      <c r="B72" s="2045" t="s">
        <v>199</v>
      </c>
      <c r="C72" s="619"/>
      <c r="D72" s="619"/>
      <c r="E72" s="619"/>
      <c r="F72" s="973"/>
      <c r="G72" s="619"/>
      <c r="H72" s="974"/>
      <c r="I72" s="619"/>
      <c r="J72" s="1117"/>
      <c r="K72" s="2"/>
    </row>
    <row r="73" spans="1:11" s="414" customFormat="1" ht="15" customHeight="1">
      <c r="A73" s="2"/>
      <c r="B73" s="2045"/>
      <c r="C73" s="971" t="s">
        <v>880</v>
      </c>
      <c r="D73" s="968">
        <v>5492</v>
      </c>
      <c r="E73" s="721">
        <v>1.9093986057336999E-4</v>
      </c>
      <c r="F73" s="336">
        <v>56</v>
      </c>
      <c r="G73" s="721">
        <v>0.15459999999999999</v>
      </c>
      <c r="H73" s="1116">
        <v>2.74</v>
      </c>
      <c r="I73" s="968">
        <v>89</v>
      </c>
      <c r="J73" s="1115">
        <v>1.6E-2</v>
      </c>
      <c r="K73" s="2"/>
    </row>
    <row r="74" spans="1:11" s="414" customFormat="1" ht="15" customHeight="1">
      <c r="A74" s="2"/>
      <c r="B74" s="2045"/>
      <c r="C74" s="971" t="s">
        <v>879</v>
      </c>
      <c r="D74" s="968">
        <v>21</v>
      </c>
      <c r="E74" s="721">
        <v>1.6365361764229501E-3</v>
      </c>
      <c r="F74" s="336">
        <v>3</v>
      </c>
      <c r="G74" s="721">
        <v>0.16850000000000001</v>
      </c>
      <c r="H74" s="1116">
        <v>0.2</v>
      </c>
      <c r="I74" s="968">
        <v>2</v>
      </c>
      <c r="J74" s="1115">
        <v>9.7000000000000003E-2</v>
      </c>
      <c r="K74" s="2"/>
    </row>
    <row r="75" spans="1:11" s="414" customFormat="1" ht="15" customHeight="1">
      <c r="A75" s="2"/>
      <c r="B75" s="2045"/>
      <c r="C75" s="971" t="s">
        <v>878</v>
      </c>
      <c r="D75" s="968">
        <v>23</v>
      </c>
      <c r="E75" s="721">
        <v>4.2929999999999999E-3</v>
      </c>
      <c r="F75" s="336">
        <v>1</v>
      </c>
      <c r="G75" s="721">
        <v>0.25</v>
      </c>
      <c r="H75" s="1116">
        <v>1</v>
      </c>
      <c r="I75" s="968">
        <v>6</v>
      </c>
      <c r="J75" s="1115">
        <v>0.28199999999999997</v>
      </c>
      <c r="K75" s="2"/>
    </row>
    <row r="76" spans="1:11" s="414" customFormat="1" ht="15" customHeight="1">
      <c r="A76" s="2"/>
      <c r="B76" s="2045"/>
      <c r="C76" s="971" t="s">
        <v>877</v>
      </c>
      <c r="D76" s="968">
        <v>1</v>
      </c>
      <c r="E76" s="721">
        <v>6.8919999999999997E-3</v>
      </c>
      <c r="F76" s="336">
        <v>1</v>
      </c>
      <c r="G76" s="721">
        <v>0.25</v>
      </c>
      <c r="H76" s="1116">
        <v>1.01</v>
      </c>
      <c r="I76" s="968">
        <v>0</v>
      </c>
      <c r="J76" s="1115">
        <v>0.36299999999999999</v>
      </c>
      <c r="K76" s="2"/>
    </row>
    <row r="77" spans="1:11" s="414" customFormat="1" ht="15" customHeight="1">
      <c r="A77" s="2"/>
      <c r="B77" s="2045"/>
      <c r="C77" s="971" t="s">
        <v>876</v>
      </c>
      <c r="D77" s="968">
        <v>0</v>
      </c>
      <c r="E77" s="721">
        <v>0</v>
      </c>
      <c r="F77" s="336">
        <v>0</v>
      </c>
      <c r="G77" s="721">
        <v>0</v>
      </c>
      <c r="H77" s="1116">
        <v>0</v>
      </c>
      <c r="I77" s="968">
        <v>0</v>
      </c>
      <c r="J77" s="1115">
        <v>0</v>
      </c>
      <c r="K77" s="2"/>
    </row>
    <row r="78" spans="1:11" s="414" customFormat="1" ht="15" customHeight="1">
      <c r="A78" s="2"/>
      <c r="B78" s="2045"/>
      <c r="C78" s="971" t="s">
        <v>875</v>
      </c>
      <c r="D78" s="968">
        <v>0</v>
      </c>
      <c r="E78" s="721">
        <v>2.5597000000000002E-2</v>
      </c>
      <c r="F78" s="336">
        <v>1</v>
      </c>
      <c r="G78" s="721">
        <v>0.25</v>
      </c>
      <c r="H78" s="1116">
        <v>1</v>
      </c>
      <c r="I78" s="968">
        <v>0</v>
      </c>
      <c r="J78" s="1115">
        <v>0.61299999999999999</v>
      </c>
      <c r="K78" s="2"/>
    </row>
    <row r="79" spans="1:11" s="414" customFormat="1" ht="15" customHeight="1">
      <c r="A79" s="2"/>
      <c r="B79" s="2045"/>
      <c r="C79" s="971" t="s">
        <v>874</v>
      </c>
      <c r="D79" s="968">
        <v>0</v>
      </c>
      <c r="E79" s="721">
        <v>0</v>
      </c>
      <c r="F79" s="336">
        <v>0</v>
      </c>
      <c r="G79" s="721">
        <v>0</v>
      </c>
      <c r="H79" s="1116">
        <v>0</v>
      </c>
      <c r="I79" s="968">
        <v>0</v>
      </c>
      <c r="J79" s="1115">
        <v>0</v>
      </c>
      <c r="K79" s="2"/>
    </row>
    <row r="80" spans="1:11" s="414" customFormat="1" ht="15" customHeight="1">
      <c r="A80" s="2"/>
      <c r="B80" s="2045"/>
      <c r="C80" s="966" t="s">
        <v>873</v>
      </c>
      <c r="D80" s="961">
        <v>0</v>
      </c>
      <c r="E80" s="964">
        <v>0</v>
      </c>
      <c r="F80" s="1114">
        <v>0</v>
      </c>
      <c r="G80" s="964">
        <v>0</v>
      </c>
      <c r="H80" s="1113">
        <v>0</v>
      </c>
      <c r="I80" s="961">
        <v>0</v>
      </c>
      <c r="J80" s="1112">
        <v>0</v>
      </c>
      <c r="K80" s="2"/>
    </row>
    <row r="81" spans="1:11" s="414" customFormat="1" ht="15" customHeight="1">
      <c r="A81" s="2"/>
      <c r="B81" s="2045"/>
      <c r="C81" s="982" t="s">
        <v>872</v>
      </c>
      <c r="D81" s="978">
        <v>5537</v>
      </c>
      <c r="E81" s="980">
        <v>2.1474939688636332E-4</v>
      </c>
      <c r="F81" s="1111">
        <v>62</v>
      </c>
      <c r="G81" s="980">
        <v>0.15506807814210385</v>
      </c>
      <c r="H81" s="1110">
        <v>2.7246231841614876</v>
      </c>
      <c r="I81" s="978">
        <v>97</v>
      </c>
      <c r="J81" s="1109">
        <v>1.7999999999999999E-2</v>
      </c>
      <c r="K81" s="2"/>
    </row>
    <row r="82" spans="1:11" s="414" customFormat="1" ht="9" customHeight="1">
      <c r="A82" s="2"/>
      <c r="B82" s="2045" t="s">
        <v>200</v>
      </c>
      <c r="C82" s="619"/>
      <c r="D82" s="619"/>
      <c r="E82" s="974"/>
      <c r="F82" s="348"/>
      <c r="G82" s="974"/>
      <c r="H82" s="974"/>
      <c r="I82" s="619"/>
      <c r="J82" s="1117"/>
      <c r="K82" s="2"/>
    </row>
    <row r="83" spans="1:11" s="414" customFormat="1" ht="15" customHeight="1">
      <c r="A83" s="2"/>
      <c r="B83" s="2045"/>
      <c r="C83" s="971" t="s">
        <v>880</v>
      </c>
      <c r="D83" s="968">
        <v>10892</v>
      </c>
      <c r="E83" s="721">
        <v>6.0916897582170902E-4</v>
      </c>
      <c r="F83" s="336">
        <v>174</v>
      </c>
      <c r="G83" s="721">
        <v>0.30669999999999997</v>
      </c>
      <c r="H83" s="1116">
        <v>1.21</v>
      </c>
      <c r="I83" s="968">
        <v>1052</v>
      </c>
      <c r="J83" s="1115">
        <v>9.7000000000000003E-2</v>
      </c>
      <c r="K83" s="2"/>
    </row>
    <row r="84" spans="1:11" s="414" customFormat="1" ht="15" customHeight="1">
      <c r="A84" s="2"/>
      <c r="B84" s="2045"/>
      <c r="C84" s="971" t="s">
        <v>879</v>
      </c>
      <c r="D84" s="968">
        <v>457</v>
      </c>
      <c r="E84" s="721">
        <v>1.7671035752873699E-3</v>
      </c>
      <c r="F84" s="336">
        <v>23</v>
      </c>
      <c r="G84" s="721">
        <v>0.3342</v>
      </c>
      <c r="H84" s="1116">
        <v>0.61</v>
      </c>
      <c r="I84" s="968">
        <v>95</v>
      </c>
      <c r="J84" s="1115">
        <v>0.20899999999999999</v>
      </c>
      <c r="K84" s="2"/>
    </row>
    <row r="85" spans="1:11" s="414" customFormat="1" ht="15" customHeight="1">
      <c r="A85" s="2"/>
      <c r="B85" s="2045"/>
      <c r="C85" s="971" t="s">
        <v>878</v>
      </c>
      <c r="D85" s="968">
        <v>392</v>
      </c>
      <c r="E85" s="721">
        <v>3.5403305547775802E-3</v>
      </c>
      <c r="F85" s="336">
        <v>50</v>
      </c>
      <c r="G85" s="721">
        <v>0.36549999999999999</v>
      </c>
      <c r="H85" s="1116">
        <v>2.06</v>
      </c>
      <c r="I85" s="968">
        <v>150</v>
      </c>
      <c r="J85" s="1115">
        <v>0.38200000000000001</v>
      </c>
      <c r="K85" s="2"/>
    </row>
    <row r="86" spans="1:11" s="414" customFormat="1" ht="15" customHeight="1">
      <c r="A86" s="2"/>
      <c r="B86" s="2045"/>
      <c r="C86" s="971" t="s">
        <v>877</v>
      </c>
      <c r="D86" s="968">
        <v>8</v>
      </c>
      <c r="E86" s="721">
        <v>6.7990032743382696E-3</v>
      </c>
      <c r="F86" s="336">
        <v>4</v>
      </c>
      <c r="G86" s="721">
        <v>0.30549999999999999</v>
      </c>
      <c r="H86" s="1116">
        <v>1.27</v>
      </c>
      <c r="I86" s="968">
        <v>4</v>
      </c>
      <c r="J86" s="1115">
        <v>0.44600000000000001</v>
      </c>
      <c r="K86" s="2"/>
    </row>
    <row r="87" spans="1:11" s="414" customFormat="1" ht="15" customHeight="1">
      <c r="A87" s="2"/>
      <c r="B87" s="2045"/>
      <c r="C87" s="971" t="s">
        <v>876</v>
      </c>
      <c r="D87" s="968">
        <v>0</v>
      </c>
      <c r="E87" s="721">
        <v>0</v>
      </c>
      <c r="F87" s="336">
        <v>0</v>
      </c>
      <c r="G87" s="721">
        <v>0</v>
      </c>
      <c r="H87" s="1116">
        <v>0</v>
      </c>
      <c r="I87" s="968">
        <v>0</v>
      </c>
      <c r="J87" s="1115">
        <v>0</v>
      </c>
      <c r="K87" s="2"/>
    </row>
    <row r="88" spans="1:11" s="414" customFormat="1" ht="15" customHeight="1">
      <c r="A88" s="2"/>
      <c r="B88" s="2045"/>
      <c r="C88" s="971" t="s">
        <v>875</v>
      </c>
      <c r="D88" s="968">
        <v>0</v>
      </c>
      <c r="E88" s="721">
        <v>2.5597000000000002E-2</v>
      </c>
      <c r="F88" s="336">
        <v>1</v>
      </c>
      <c r="G88" s="721">
        <v>0.4</v>
      </c>
      <c r="H88" s="1116">
        <v>1.76</v>
      </c>
      <c r="I88" s="968">
        <v>0</v>
      </c>
      <c r="J88" s="1115">
        <v>0.98099999999999998</v>
      </c>
      <c r="K88" s="2"/>
    </row>
    <row r="89" spans="1:11" s="414" customFormat="1" ht="15" customHeight="1">
      <c r="A89" s="2"/>
      <c r="B89" s="2045"/>
      <c r="C89" s="971" t="s">
        <v>874</v>
      </c>
      <c r="D89" s="968">
        <v>0</v>
      </c>
      <c r="E89" s="721">
        <v>0.34443400000000002</v>
      </c>
      <c r="F89" s="336">
        <v>1</v>
      </c>
      <c r="G89" s="721">
        <v>0.4</v>
      </c>
      <c r="H89" s="1116">
        <v>3.08</v>
      </c>
      <c r="I89" s="968">
        <v>1</v>
      </c>
      <c r="J89" s="1115">
        <v>2.2160000000000002</v>
      </c>
      <c r="K89" s="2"/>
    </row>
    <row r="90" spans="1:11" s="414" customFormat="1" ht="15" customHeight="1">
      <c r="A90" s="2"/>
      <c r="B90" s="2045"/>
      <c r="C90" s="966" t="s">
        <v>873</v>
      </c>
      <c r="D90" s="961">
        <v>0</v>
      </c>
      <c r="E90" s="964">
        <v>0</v>
      </c>
      <c r="F90" s="1114">
        <v>0</v>
      </c>
      <c r="G90" s="964">
        <v>0</v>
      </c>
      <c r="H90" s="1113">
        <v>0</v>
      </c>
      <c r="I90" s="961">
        <v>0</v>
      </c>
      <c r="J90" s="1112">
        <v>0</v>
      </c>
      <c r="K90" s="2"/>
    </row>
    <row r="91" spans="1:11" s="414" customFormat="1" ht="15" customHeight="1">
      <c r="A91" s="2"/>
      <c r="B91" s="2045"/>
      <c r="C91" s="982" t="s">
        <v>872</v>
      </c>
      <c r="D91" s="978">
        <v>11749</v>
      </c>
      <c r="E91" s="980">
        <v>7.7079412133195294E-4</v>
      </c>
      <c r="F91" s="1111">
        <v>253</v>
      </c>
      <c r="G91" s="980">
        <v>0.30971426020906373</v>
      </c>
      <c r="H91" s="1110">
        <v>1.210925200470544</v>
      </c>
      <c r="I91" s="978">
        <v>1302</v>
      </c>
      <c r="J91" s="1109">
        <v>0.111</v>
      </c>
      <c r="K91" s="2"/>
    </row>
    <row r="92" spans="1:11" s="414" customFormat="1" ht="7.35" customHeight="1">
      <c r="A92" s="2"/>
      <c r="B92" s="2045" t="s">
        <v>201</v>
      </c>
      <c r="C92" s="619"/>
      <c r="D92" s="619"/>
      <c r="E92" s="974"/>
      <c r="F92" s="348"/>
      <c r="G92" s="974"/>
      <c r="H92" s="974"/>
      <c r="I92" s="619"/>
      <c r="J92" s="1117"/>
      <c r="K92" s="2"/>
    </row>
    <row r="93" spans="1:11" s="414" customFormat="1" ht="15" customHeight="1">
      <c r="A93" s="2"/>
      <c r="B93" s="2045"/>
      <c r="C93" s="971" t="s">
        <v>880</v>
      </c>
      <c r="D93" s="968">
        <v>42262</v>
      </c>
      <c r="E93" s="721">
        <v>6.9146175462808895E-4</v>
      </c>
      <c r="F93" s="336">
        <v>3961</v>
      </c>
      <c r="G93" s="721">
        <v>0.4531</v>
      </c>
      <c r="H93" s="1116">
        <v>0.42</v>
      </c>
      <c r="I93" s="968">
        <v>5289</v>
      </c>
      <c r="J93" s="1115">
        <v>0.125</v>
      </c>
      <c r="K93" s="2"/>
    </row>
    <row r="94" spans="1:11" s="414" customFormat="1" ht="15" customHeight="1">
      <c r="A94" s="2"/>
      <c r="B94" s="2045"/>
      <c r="C94" s="971" t="s">
        <v>879</v>
      </c>
      <c r="D94" s="968">
        <v>4693</v>
      </c>
      <c r="E94" s="721">
        <v>1.6488451620967201E-3</v>
      </c>
      <c r="F94" s="336">
        <v>445</v>
      </c>
      <c r="G94" s="721">
        <v>0.44240000000000002</v>
      </c>
      <c r="H94" s="1116">
        <v>1.31</v>
      </c>
      <c r="I94" s="968">
        <v>1333</v>
      </c>
      <c r="J94" s="1115">
        <v>0.28399999999999997</v>
      </c>
      <c r="K94" s="2"/>
    </row>
    <row r="95" spans="1:11" s="414" customFormat="1" ht="15" customHeight="1">
      <c r="A95" s="2"/>
      <c r="B95" s="2045"/>
      <c r="C95" s="971" t="s">
        <v>878</v>
      </c>
      <c r="D95" s="968">
        <v>2993</v>
      </c>
      <c r="E95" s="721">
        <v>3.4594058506119299E-3</v>
      </c>
      <c r="F95" s="336">
        <v>690</v>
      </c>
      <c r="G95" s="721">
        <v>0.4496</v>
      </c>
      <c r="H95" s="1116">
        <v>1.49</v>
      </c>
      <c r="I95" s="968">
        <v>1363</v>
      </c>
      <c r="J95" s="1115">
        <v>0.45600000000000002</v>
      </c>
      <c r="K95" s="2"/>
    </row>
    <row r="96" spans="1:11" s="414" customFormat="1" ht="15" customHeight="1">
      <c r="A96" s="2"/>
      <c r="B96" s="2045"/>
      <c r="C96" s="971" t="s">
        <v>877</v>
      </c>
      <c r="D96" s="968">
        <v>2074</v>
      </c>
      <c r="E96" s="721">
        <v>6.8383421630073696E-3</v>
      </c>
      <c r="F96" s="336">
        <v>283</v>
      </c>
      <c r="G96" s="721">
        <v>0.43280000000000002</v>
      </c>
      <c r="H96" s="1116">
        <v>1.28</v>
      </c>
      <c r="I96" s="968">
        <v>1351</v>
      </c>
      <c r="J96" s="1115">
        <v>0.65100000000000002</v>
      </c>
      <c r="K96" s="2"/>
    </row>
    <row r="97" spans="1:11" s="414" customFormat="1" ht="15" customHeight="1">
      <c r="A97" s="2"/>
      <c r="B97" s="2045"/>
      <c r="C97" s="971" t="s">
        <v>876</v>
      </c>
      <c r="D97" s="968">
        <v>263</v>
      </c>
      <c r="E97" s="721">
        <v>1.3282E-2</v>
      </c>
      <c r="F97" s="336">
        <v>66</v>
      </c>
      <c r="G97" s="721">
        <v>0.31580000000000003</v>
      </c>
      <c r="H97" s="1116">
        <v>2.4500000000000002</v>
      </c>
      <c r="I97" s="968">
        <v>161</v>
      </c>
      <c r="J97" s="1115">
        <v>0.61099999999999999</v>
      </c>
      <c r="K97" s="2"/>
    </row>
    <row r="98" spans="1:11" s="414" customFormat="1" ht="15" customHeight="1">
      <c r="A98" s="2"/>
      <c r="B98" s="2045"/>
      <c r="C98" s="971" t="s">
        <v>875</v>
      </c>
      <c r="D98" s="968">
        <v>271</v>
      </c>
      <c r="E98" s="721">
        <v>2.7859252514165E-2</v>
      </c>
      <c r="F98" s="336">
        <v>43</v>
      </c>
      <c r="G98" s="721">
        <v>0.25209999999999999</v>
      </c>
      <c r="H98" s="1116">
        <v>1.34</v>
      </c>
      <c r="I98" s="968">
        <v>172</v>
      </c>
      <c r="J98" s="1115">
        <v>0.63500000000000001</v>
      </c>
      <c r="K98" s="2"/>
    </row>
    <row r="99" spans="1:11" s="414" customFormat="1" ht="15" customHeight="1">
      <c r="A99" s="2"/>
      <c r="B99" s="2045"/>
      <c r="C99" s="971" t="s">
        <v>874</v>
      </c>
      <c r="D99" s="968">
        <v>24</v>
      </c>
      <c r="E99" s="721">
        <v>0.18806315655210201</v>
      </c>
      <c r="F99" s="336">
        <v>7</v>
      </c>
      <c r="G99" s="721">
        <v>0.42449999999999999</v>
      </c>
      <c r="H99" s="1116">
        <v>1.32</v>
      </c>
      <c r="I99" s="968">
        <v>52</v>
      </c>
      <c r="J99" s="1115">
        <v>2.1840000000000002</v>
      </c>
      <c r="K99" s="2"/>
    </row>
    <row r="100" spans="1:11" s="414" customFormat="1" ht="15" customHeight="1">
      <c r="A100" s="2"/>
      <c r="B100" s="2045"/>
      <c r="C100" s="966" t="s">
        <v>873</v>
      </c>
      <c r="D100" s="961">
        <v>0</v>
      </c>
      <c r="E100" s="964">
        <v>0</v>
      </c>
      <c r="F100" s="1114">
        <v>0</v>
      </c>
      <c r="G100" s="964">
        <v>0</v>
      </c>
      <c r="H100" s="1113">
        <v>0</v>
      </c>
      <c r="I100" s="961">
        <v>0</v>
      </c>
      <c r="J100" s="1112">
        <v>0</v>
      </c>
      <c r="K100" s="2"/>
    </row>
    <row r="101" spans="1:11" s="414" customFormat="1" ht="15" customHeight="1">
      <c r="A101" s="2"/>
      <c r="B101" s="2045"/>
      <c r="C101" s="982" t="s">
        <v>872</v>
      </c>
      <c r="D101" s="978">
        <v>52580</v>
      </c>
      <c r="E101" s="980">
        <v>1.4649536511448266E-3</v>
      </c>
      <c r="F101" s="1111">
        <v>5495</v>
      </c>
      <c r="G101" s="980">
        <v>0.44944760808562639</v>
      </c>
      <c r="H101" s="1110">
        <v>0.60630073442372556</v>
      </c>
      <c r="I101" s="978">
        <v>9721</v>
      </c>
      <c r="J101" s="1109">
        <v>0.185</v>
      </c>
      <c r="K101" s="2"/>
    </row>
    <row r="102" spans="1:11" s="414" customFormat="1" ht="12.75">
      <c r="A102" s="2"/>
      <c r="B102" s="951" t="s">
        <v>206</v>
      </c>
      <c r="C102" s="950"/>
      <c r="D102" s="946">
        <v>69866</v>
      </c>
      <c r="E102" s="948">
        <v>1.2491320540284341E-3</v>
      </c>
      <c r="F102" s="1108">
        <v>5810</v>
      </c>
      <c r="G102" s="948">
        <v>0.40261757732849285</v>
      </c>
      <c r="H102" s="1107">
        <v>0.87586924872449168</v>
      </c>
      <c r="I102" s="946">
        <v>11120</v>
      </c>
      <c r="J102" s="1106">
        <v>0.159</v>
      </c>
      <c r="K102" s="2"/>
    </row>
    <row r="103" spans="1:11" s="414" customFormat="1" ht="2.85" customHeight="1">
      <c r="A103" s="2"/>
      <c r="B103" s="995"/>
      <c r="C103" s="995"/>
      <c r="D103" s="765"/>
      <c r="E103" s="1104"/>
      <c r="F103" s="765"/>
      <c r="G103" s="1104"/>
      <c r="H103" s="765"/>
      <c r="I103" s="765"/>
      <c r="J103" s="1105"/>
      <c r="K103" s="2"/>
    </row>
    <row r="104" spans="1:11" s="414" customFormat="1" ht="14.1" customHeight="1">
      <c r="A104" s="2"/>
      <c r="B104" s="1015" t="s">
        <v>1034</v>
      </c>
      <c r="C104" s="811"/>
      <c r="D104" s="765"/>
      <c r="E104" s="1104"/>
      <c r="F104" s="765"/>
      <c r="G104" s="1104"/>
      <c r="H104" s="765"/>
      <c r="I104" s="765"/>
      <c r="J104" s="1104"/>
      <c r="K104" s="2"/>
    </row>
    <row r="105" spans="1:11" s="414" customFormat="1" ht="14.1" customHeight="1">
      <c r="A105" s="2"/>
      <c r="B105" s="1015" t="s">
        <v>870</v>
      </c>
      <c r="C105" s="811"/>
      <c r="D105" s="765"/>
      <c r="E105" s="1104"/>
      <c r="F105" s="765"/>
      <c r="G105" s="1104"/>
      <c r="H105" s="765"/>
      <c r="I105" s="765"/>
      <c r="J105" s="1104"/>
      <c r="K105" s="2"/>
    </row>
    <row r="106" spans="1:11" s="414" customFormat="1" ht="14.1" customHeight="1">
      <c r="A106" s="2"/>
      <c r="B106" s="1015" t="s">
        <v>1033</v>
      </c>
      <c r="C106" s="811"/>
      <c r="D106" s="765"/>
      <c r="E106" s="1104"/>
      <c r="F106" s="765"/>
      <c r="G106" s="1104"/>
      <c r="H106" s="765"/>
      <c r="I106" s="765"/>
      <c r="J106" s="1104"/>
      <c r="K106" s="2"/>
    </row>
    <row r="107" spans="1:11" s="414" customFormat="1" ht="14.1" customHeight="1">
      <c r="A107" s="2"/>
      <c r="B107" s="1015" t="s">
        <v>1032</v>
      </c>
      <c r="C107" s="811"/>
      <c r="D107" s="765"/>
      <c r="E107" s="1104"/>
      <c r="F107" s="765"/>
      <c r="G107" s="1104"/>
      <c r="H107" s="765"/>
      <c r="I107" s="765"/>
      <c r="J107" s="1104"/>
      <c r="K107" s="2"/>
    </row>
    <row r="108" spans="1:11" s="414" customFormat="1" ht="14.1" customHeight="1">
      <c r="A108" s="2"/>
      <c r="B108" s="1015" t="s">
        <v>1031</v>
      </c>
      <c r="C108" s="811"/>
      <c r="D108" s="765"/>
      <c r="E108" s="1104"/>
      <c r="F108" s="765"/>
      <c r="G108" s="1104"/>
      <c r="H108" s="765"/>
      <c r="I108" s="765"/>
      <c r="J108" s="1104"/>
      <c r="K108" s="2"/>
    </row>
    <row r="109" spans="1:11" s="414" customFormat="1" ht="14.1" customHeight="1">
      <c r="A109" s="2"/>
      <c r="B109" s="1015" t="s">
        <v>1030</v>
      </c>
      <c r="C109" s="811"/>
      <c r="D109" s="765"/>
      <c r="E109" s="1104"/>
      <c r="F109" s="765"/>
      <c r="G109" s="1104"/>
      <c r="H109" s="765"/>
      <c r="I109" s="765"/>
      <c r="J109" s="1104"/>
      <c r="K109" s="2"/>
    </row>
    <row r="110" spans="1:11" s="414" customFormat="1" ht="12.75" hidden="1">
      <c r="A110" s="2"/>
      <c r="B110" s="2"/>
      <c r="C110" s="2"/>
      <c r="D110" s="2"/>
      <c r="E110" s="2"/>
      <c r="F110" s="2"/>
      <c r="G110" s="2"/>
      <c r="H110" s="1012"/>
      <c r="I110" s="2"/>
      <c r="J110" s="2"/>
    </row>
    <row r="111" spans="1:11" s="414" customFormat="1" ht="12.75" hidden="1">
      <c r="A111" s="2"/>
      <c r="B111" s="2"/>
      <c r="C111" s="2"/>
      <c r="D111" s="2"/>
      <c r="E111" s="2"/>
      <c r="F111" s="2"/>
      <c r="G111" s="2"/>
      <c r="H111" s="1012"/>
      <c r="I111" s="2"/>
      <c r="J111" s="2"/>
    </row>
    <row r="112" spans="1:11" s="414" customFormat="1" ht="12.75" hidden="1">
      <c r="A112" s="2"/>
      <c r="B112" s="2"/>
      <c r="C112" s="2"/>
      <c r="D112" s="2"/>
      <c r="E112" s="2"/>
      <c r="F112" s="2"/>
      <c r="G112" s="2"/>
      <c r="H112" s="1012"/>
      <c r="I112" s="2"/>
      <c r="J112" s="2"/>
    </row>
    <row r="113" spans="1:10" s="414" customFormat="1" ht="12.75" hidden="1">
      <c r="A113" s="2"/>
      <c r="B113" s="2"/>
      <c r="C113" s="2"/>
      <c r="D113" s="2"/>
      <c r="E113" s="2"/>
      <c r="F113" s="2"/>
      <c r="G113" s="2"/>
      <c r="H113" s="1012"/>
      <c r="I113" s="2"/>
      <c r="J113" s="2"/>
    </row>
    <row r="114" spans="1:10" s="414" customFormat="1" ht="12.75" hidden="1">
      <c r="A114" s="2"/>
      <c r="B114" s="2"/>
      <c r="C114" s="2"/>
      <c r="D114" s="2"/>
      <c r="E114" s="2"/>
      <c r="F114" s="2"/>
      <c r="G114" s="2"/>
      <c r="H114" s="1012"/>
      <c r="I114" s="2"/>
      <c r="J114" s="2"/>
    </row>
    <row r="115" spans="1:10" s="414" customFormat="1" ht="12.75" hidden="1">
      <c r="A115" s="2"/>
      <c r="B115" s="2"/>
      <c r="C115" s="2"/>
      <c r="D115" s="2"/>
      <c r="E115" s="2"/>
      <c r="F115" s="2"/>
      <c r="G115" s="2"/>
      <c r="H115" s="1012"/>
      <c r="I115" s="2"/>
      <c r="J115" s="2"/>
    </row>
    <row r="116" spans="1:10" s="414" customFormat="1" ht="12.75" hidden="1">
      <c r="A116" s="2"/>
      <c r="B116" s="2"/>
      <c r="C116" s="2"/>
      <c r="D116" s="2"/>
      <c r="E116" s="2"/>
      <c r="F116" s="2"/>
      <c r="G116" s="2"/>
      <c r="H116" s="1012"/>
      <c r="I116" s="2"/>
      <c r="J116" s="2"/>
    </row>
    <row r="117" spans="1:10" s="414" customFormat="1" ht="12.75" hidden="1">
      <c r="A117" s="2"/>
      <c r="B117" s="2"/>
      <c r="C117" s="2"/>
      <c r="D117" s="2"/>
      <c r="E117" s="2"/>
      <c r="F117" s="2"/>
      <c r="G117" s="2"/>
      <c r="H117" s="1012"/>
      <c r="I117" s="2"/>
      <c r="J117" s="2"/>
    </row>
    <row r="118" spans="1:10" s="414" customFormat="1" ht="12.75" hidden="1">
      <c r="A118" s="2"/>
      <c r="B118" s="2"/>
      <c r="C118" s="2"/>
      <c r="D118" s="2"/>
      <c r="E118" s="2"/>
      <c r="F118" s="2"/>
      <c r="G118" s="2"/>
      <c r="H118" s="1012"/>
      <c r="I118" s="2"/>
      <c r="J118" s="2"/>
    </row>
    <row r="119" spans="1:10" s="414" customFormat="1" ht="12.75" hidden="1">
      <c r="A119" s="2"/>
      <c r="B119" s="2"/>
      <c r="C119" s="2"/>
      <c r="D119" s="2"/>
      <c r="E119" s="2"/>
      <c r="F119" s="2"/>
      <c r="G119" s="2"/>
      <c r="H119" s="1012"/>
      <c r="I119" s="2"/>
      <c r="J119" s="2"/>
    </row>
    <row r="120" spans="1:10" s="414" customFormat="1" ht="12.75" hidden="1">
      <c r="A120" s="2"/>
      <c r="B120" s="2"/>
      <c r="C120" s="2"/>
      <c r="D120" s="2"/>
      <c r="E120" s="2"/>
      <c r="F120" s="2"/>
      <c r="G120" s="2"/>
      <c r="H120" s="1012"/>
      <c r="I120" s="2"/>
      <c r="J120" s="2"/>
    </row>
    <row r="121" spans="1:10" s="414" customFormat="1" ht="12.75" hidden="1">
      <c r="A121" s="2"/>
      <c r="B121" s="2"/>
      <c r="C121" s="2"/>
      <c r="D121" s="2"/>
      <c r="E121" s="2"/>
      <c r="F121" s="2"/>
      <c r="G121" s="2"/>
      <c r="H121" s="1012"/>
      <c r="I121" s="2"/>
      <c r="J121" s="2"/>
    </row>
    <row r="122" spans="1:10" s="414" customFormat="1" ht="12.75" hidden="1">
      <c r="A122" s="2"/>
      <c r="B122" s="2"/>
      <c r="C122" s="2"/>
      <c r="D122" s="2"/>
      <c r="E122" s="2"/>
      <c r="F122" s="2"/>
      <c r="G122" s="2"/>
      <c r="H122" s="1012"/>
      <c r="I122" s="2"/>
      <c r="J122" s="2"/>
    </row>
    <row r="123" spans="1:10" s="414" customFormat="1" ht="12.75" hidden="1">
      <c r="A123" s="2"/>
      <c r="B123" s="2"/>
      <c r="C123" s="2"/>
      <c r="D123" s="2"/>
      <c r="E123" s="2"/>
      <c r="F123" s="2"/>
      <c r="G123" s="2"/>
      <c r="H123" s="1012"/>
      <c r="I123" s="2"/>
      <c r="J123" s="2"/>
    </row>
    <row r="124" spans="1:10" s="414" customFormat="1" ht="12.75" hidden="1">
      <c r="A124" s="2"/>
      <c r="B124" s="2"/>
      <c r="C124" s="2"/>
      <c r="D124" s="2"/>
      <c r="E124" s="2"/>
      <c r="F124" s="2"/>
      <c r="G124" s="2"/>
      <c r="H124" s="1012"/>
      <c r="I124" s="2"/>
      <c r="J124" s="2"/>
    </row>
    <row r="125" spans="1:10" s="414" customFormat="1" ht="12.75" hidden="1">
      <c r="A125" s="2"/>
      <c r="B125" s="2"/>
      <c r="C125" s="2"/>
      <c r="D125" s="2"/>
      <c r="E125" s="2"/>
      <c r="F125" s="2"/>
      <c r="G125" s="2"/>
      <c r="H125" s="1012"/>
      <c r="I125" s="2"/>
      <c r="J125" s="2"/>
    </row>
    <row r="126" spans="1:10" s="414" customFormat="1" ht="12.75" hidden="1">
      <c r="A126" s="2"/>
      <c r="B126" s="2"/>
      <c r="C126" s="2"/>
      <c r="D126" s="2"/>
      <c r="E126" s="2"/>
      <c r="F126" s="2"/>
      <c r="G126" s="2"/>
      <c r="H126" s="1012"/>
      <c r="I126" s="2"/>
      <c r="J126" s="2"/>
    </row>
    <row r="127" spans="1:10" s="414" customFormat="1" ht="12.75" hidden="1">
      <c r="A127" s="2"/>
      <c r="B127" s="2"/>
      <c r="C127" s="2"/>
      <c r="D127" s="2"/>
      <c r="E127" s="2"/>
      <c r="F127" s="2"/>
      <c r="G127" s="2"/>
      <c r="H127" s="1012"/>
      <c r="I127" s="2"/>
      <c r="J127" s="2"/>
    </row>
    <row r="128" spans="1:10" s="414" customFormat="1" ht="12.75" hidden="1">
      <c r="A128" s="2"/>
      <c r="B128" s="2"/>
      <c r="C128" s="2"/>
      <c r="D128" s="2"/>
      <c r="E128" s="2"/>
      <c r="F128" s="2"/>
      <c r="G128" s="2"/>
      <c r="H128" s="1012"/>
      <c r="I128" s="2"/>
      <c r="J128" s="2"/>
    </row>
    <row r="129" spans="1:10" s="414" customFormat="1" ht="12.75" hidden="1">
      <c r="A129" s="2"/>
      <c r="B129" s="2"/>
      <c r="C129" s="2"/>
      <c r="D129" s="2"/>
      <c r="E129" s="2"/>
      <c r="F129" s="2"/>
      <c r="G129" s="2"/>
      <c r="H129" s="1012"/>
      <c r="I129" s="2"/>
      <c r="J129" s="2"/>
    </row>
    <row r="130" spans="1:10" s="414" customFormat="1" ht="12.75" hidden="1">
      <c r="A130" s="2"/>
      <c r="B130" s="2"/>
      <c r="C130" s="2"/>
      <c r="D130" s="2"/>
      <c r="E130" s="2"/>
      <c r="F130" s="2"/>
      <c r="G130" s="2"/>
      <c r="H130" s="1012"/>
      <c r="I130" s="2"/>
      <c r="J130" s="2"/>
    </row>
    <row r="131" spans="1:10" s="414" customFormat="1" ht="12.75" hidden="1">
      <c r="A131" s="2"/>
      <c r="B131" s="2"/>
      <c r="C131" s="2"/>
      <c r="D131" s="2"/>
      <c r="E131" s="2"/>
      <c r="F131" s="2"/>
      <c r="G131" s="2"/>
      <c r="H131" s="1012"/>
      <c r="I131" s="2"/>
      <c r="J131" s="2"/>
    </row>
    <row r="132" spans="1:10" s="414" customFormat="1" ht="12.75" hidden="1">
      <c r="A132" s="2"/>
      <c r="B132" s="2"/>
      <c r="C132" s="2"/>
      <c r="D132" s="2"/>
      <c r="E132" s="2"/>
      <c r="F132" s="2"/>
      <c r="G132" s="2"/>
      <c r="H132" s="1012"/>
      <c r="I132" s="2"/>
      <c r="J132" s="2"/>
    </row>
    <row r="133" spans="1:10" s="414" customFormat="1" ht="12.75" hidden="1">
      <c r="A133" s="2"/>
      <c r="B133" s="2"/>
      <c r="C133" s="2"/>
      <c r="D133" s="2"/>
      <c r="E133" s="2"/>
      <c r="F133" s="2"/>
      <c r="G133" s="2"/>
      <c r="H133" s="1012"/>
      <c r="I133" s="2"/>
      <c r="J133" s="2"/>
    </row>
    <row r="134" spans="1:10" s="414" customFormat="1" ht="12.75" hidden="1">
      <c r="A134" s="2"/>
      <c r="B134" s="2"/>
      <c r="C134" s="2"/>
      <c r="D134" s="2"/>
      <c r="E134" s="2"/>
      <c r="F134" s="2"/>
      <c r="G134" s="2"/>
      <c r="H134" s="1012"/>
      <c r="I134" s="2"/>
      <c r="J134" s="2"/>
    </row>
    <row r="135" spans="1:10" s="414" customFormat="1" ht="12.75" hidden="1">
      <c r="A135" s="2"/>
      <c r="B135" s="2"/>
      <c r="C135" s="2"/>
      <c r="D135" s="2"/>
      <c r="E135" s="2"/>
      <c r="F135" s="2"/>
      <c r="G135" s="2"/>
      <c r="H135" s="1012"/>
      <c r="I135" s="2"/>
      <c r="J135" s="2"/>
    </row>
    <row r="136" spans="1:10" s="414" customFormat="1" ht="12.75" hidden="1">
      <c r="A136" s="2"/>
      <c r="B136" s="2"/>
      <c r="C136" s="2"/>
      <c r="D136" s="2"/>
      <c r="E136" s="2"/>
      <c r="F136" s="2"/>
      <c r="G136" s="2"/>
      <c r="H136" s="1012"/>
      <c r="I136" s="2"/>
      <c r="J136" s="2"/>
    </row>
    <row r="137" spans="1:10" s="414" customFormat="1" ht="12.75" hidden="1">
      <c r="A137" s="2"/>
      <c r="B137" s="2"/>
      <c r="C137" s="2"/>
      <c r="D137" s="2"/>
      <c r="E137" s="2"/>
      <c r="F137" s="2"/>
      <c r="G137" s="2"/>
      <c r="H137" s="1012"/>
      <c r="I137" s="2"/>
      <c r="J137" s="2"/>
    </row>
    <row r="138" spans="1:10" s="414" customFormat="1" ht="12.75" hidden="1">
      <c r="A138" s="2"/>
      <c r="B138" s="2"/>
      <c r="C138" s="2"/>
      <c r="D138" s="2"/>
      <c r="E138" s="2"/>
      <c r="F138" s="2"/>
      <c r="G138" s="2"/>
      <c r="H138" s="1012"/>
      <c r="I138" s="2"/>
      <c r="J138" s="2"/>
    </row>
    <row r="139" spans="1:10" s="414" customFormat="1" ht="12.75" hidden="1">
      <c r="A139" s="2"/>
      <c r="B139" s="2"/>
      <c r="C139" s="2"/>
      <c r="D139" s="2"/>
      <c r="E139" s="2"/>
      <c r="F139" s="2"/>
      <c r="G139" s="2"/>
      <c r="H139" s="1012"/>
      <c r="I139" s="2"/>
      <c r="J139" s="2"/>
    </row>
    <row r="140" spans="1:10" s="414" customFormat="1" ht="12.75" hidden="1">
      <c r="A140" s="2"/>
      <c r="B140" s="2"/>
      <c r="C140" s="2"/>
      <c r="D140" s="2"/>
      <c r="E140" s="2"/>
      <c r="F140" s="2"/>
      <c r="G140" s="2"/>
      <c r="H140" s="1012"/>
      <c r="I140" s="2"/>
      <c r="J140" s="2"/>
    </row>
    <row r="141" spans="1:10" s="414" customFormat="1" ht="12.75" hidden="1">
      <c r="A141" s="2"/>
      <c r="B141" s="2"/>
      <c r="C141" s="2"/>
      <c r="D141" s="2"/>
      <c r="E141" s="2"/>
      <c r="F141" s="2"/>
      <c r="G141" s="2"/>
      <c r="H141" s="1012"/>
      <c r="I141" s="2"/>
      <c r="J141" s="2"/>
    </row>
    <row r="142" spans="1:10" s="414" customFormat="1" ht="12.75" hidden="1">
      <c r="A142" s="2"/>
      <c r="B142" s="2"/>
      <c r="C142" s="2"/>
      <c r="D142" s="2"/>
      <c r="E142" s="2"/>
      <c r="F142" s="2"/>
      <c r="G142" s="2"/>
      <c r="H142" s="1012"/>
      <c r="I142" s="2"/>
      <c r="J142" s="2"/>
    </row>
    <row r="143" spans="1:10" s="414" customFormat="1" ht="12.75" hidden="1">
      <c r="A143" s="2"/>
      <c r="B143" s="2"/>
      <c r="C143" s="2"/>
      <c r="D143" s="2"/>
      <c r="E143" s="2"/>
      <c r="F143" s="2"/>
      <c r="G143" s="2"/>
      <c r="H143" s="1012"/>
      <c r="I143" s="2"/>
      <c r="J143" s="2"/>
    </row>
    <row r="144" spans="1:10" s="414" customFormat="1" ht="12.75" hidden="1">
      <c r="A144" s="2"/>
      <c r="B144" s="2"/>
      <c r="C144" s="2"/>
      <c r="D144" s="2"/>
      <c r="E144" s="2"/>
      <c r="F144" s="2"/>
      <c r="G144" s="2"/>
      <c r="H144" s="1012"/>
      <c r="I144" s="2"/>
      <c r="J144" s="2"/>
    </row>
    <row r="145" spans="1:10" s="414" customFormat="1" ht="12.75" hidden="1">
      <c r="A145" s="2"/>
      <c r="B145" s="2"/>
      <c r="C145" s="2"/>
      <c r="D145" s="2"/>
      <c r="E145" s="2"/>
      <c r="F145" s="2"/>
      <c r="G145" s="2"/>
      <c r="H145" s="1012"/>
      <c r="I145" s="2"/>
      <c r="J145" s="2"/>
    </row>
    <row r="146" spans="1:10" s="414" customFormat="1" ht="12.75" hidden="1">
      <c r="A146" s="2"/>
      <c r="B146" s="2"/>
      <c r="C146" s="2"/>
      <c r="D146" s="2"/>
      <c r="E146" s="2"/>
      <c r="F146" s="2"/>
      <c r="G146" s="2"/>
      <c r="H146" s="1012"/>
      <c r="I146" s="2"/>
      <c r="J146" s="2"/>
    </row>
    <row r="147" spans="1:10" s="414" customFormat="1" ht="12.75" hidden="1">
      <c r="A147" s="2"/>
      <c r="B147" s="2"/>
      <c r="C147" s="2"/>
      <c r="D147" s="2"/>
      <c r="E147" s="2"/>
      <c r="F147" s="2"/>
      <c r="G147" s="2"/>
      <c r="H147" s="1012"/>
      <c r="I147" s="2"/>
      <c r="J147" s="2"/>
    </row>
    <row r="148" spans="1:10" s="414" customFormat="1" ht="12.75" hidden="1">
      <c r="A148" s="2"/>
      <c r="B148" s="2"/>
      <c r="C148" s="2"/>
      <c r="D148" s="2"/>
      <c r="E148" s="2"/>
      <c r="F148" s="2"/>
      <c r="G148" s="2"/>
      <c r="H148" s="1012"/>
      <c r="I148" s="2"/>
      <c r="J148" s="2"/>
    </row>
    <row r="149" spans="1:10" s="414" customFormat="1" ht="12.75" hidden="1">
      <c r="A149" s="2"/>
      <c r="B149" s="2"/>
      <c r="C149" s="2"/>
      <c r="D149" s="2"/>
      <c r="E149" s="2"/>
      <c r="F149" s="2"/>
      <c r="G149" s="2"/>
      <c r="H149" s="1012"/>
      <c r="I149" s="2"/>
      <c r="J149" s="2"/>
    </row>
    <row r="150" spans="1:10" s="414" customFormat="1" ht="12.75" hidden="1">
      <c r="A150" s="2"/>
      <c r="B150" s="2"/>
      <c r="C150" s="2"/>
      <c r="D150" s="2"/>
      <c r="E150" s="2"/>
      <c r="F150" s="2"/>
      <c r="G150" s="2"/>
      <c r="H150" s="1012"/>
      <c r="I150" s="2"/>
      <c r="J150" s="2"/>
    </row>
    <row r="151" spans="1:10" s="414" customFormat="1" ht="12.75" hidden="1">
      <c r="A151" s="2"/>
      <c r="B151" s="2"/>
      <c r="C151" s="2"/>
      <c r="D151" s="2"/>
      <c r="E151" s="2"/>
      <c r="F151" s="2"/>
      <c r="G151" s="2"/>
      <c r="H151" s="1012"/>
      <c r="I151" s="2"/>
      <c r="J151" s="2"/>
    </row>
    <row r="152" spans="1:10" s="414" customFormat="1" ht="12.75" hidden="1">
      <c r="A152" s="2"/>
      <c r="B152" s="2"/>
      <c r="C152" s="2"/>
      <c r="D152" s="2"/>
      <c r="E152" s="2"/>
      <c r="F152" s="2"/>
      <c r="G152" s="2"/>
      <c r="H152" s="1012"/>
      <c r="I152" s="2"/>
      <c r="J152" s="2"/>
    </row>
    <row r="153" spans="1:10" s="414" customFormat="1" ht="12.75" hidden="1">
      <c r="A153" s="2"/>
      <c r="B153" s="2"/>
      <c r="C153" s="2"/>
      <c r="D153" s="2"/>
      <c r="E153" s="2"/>
      <c r="F153" s="2"/>
      <c r="G153" s="2"/>
      <c r="H153" s="1012"/>
      <c r="I153" s="2"/>
      <c r="J153" s="2"/>
    </row>
    <row r="154" spans="1:10" s="414" customFormat="1" ht="12.75" hidden="1">
      <c r="A154" s="2"/>
      <c r="B154" s="2"/>
      <c r="C154" s="2"/>
      <c r="D154" s="2"/>
      <c r="E154" s="2"/>
      <c r="F154" s="2"/>
      <c r="G154" s="2"/>
      <c r="H154" s="1012"/>
      <c r="I154" s="2"/>
      <c r="J154" s="2"/>
    </row>
    <row r="155" spans="1:10" s="414" customFormat="1" ht="12.75" hidden="1">
      <c r="A155" s="2"/>
      <c r="B155" s="2"/>
      <c r="C155" s="2"/>
      <c r="D155" s="2"/>
      <c r="E155" s="2"/>
      <c r="F155" s="2"/>
      <c r="G155" s="2"/>
      <c r="H155" s="1012"/>
      <c r="I155" s="2"/>
      <c r="J155" s="2"/>
    </row>
    <row r="156" spans="1:10" s="414" customFormat="1" ht="12.75" hidden="1">
      <c r="A156" s="2"/>
      <c r="B156" s="2"/>
      <c r="C156" s="2"/>
      <c r="D156" s="2"/>
      <c r="E156" s="2"/>
      <c r="F156" s="2"/>
      <c r="G156" s="2"/>
      <c r="H156" s="1012"/>
      <c r="I156" s="2"/>
      <c r="J156" s="2"/>
    </row>
    <row r="157" spans="1:10" s="414" customFormat="1" ht="12.75" hidden="1">
      <c r="A157" s="2"/>
      <c r="B157" s="2"/>
      <c r="C157" s="2"/>
      <c r="D157" s="2"/>
      <c r="E157" s="2"/>
      <c r="F157" s="2"/>
      <c r="G157" s="2"/>
      <c r="H157" s="1012"/>
      <c r="I157" s="2"/>
      <c r="J157" s="2"/>
    </row>
    <row r="158" spans="1:10" s="414" customFormat="1" ht="12.75" hidden="1">
      <c r="A158" s="2"/>
      <c r="B158" s="2"/>
      <c r="C158" s="2"/>
      <c r="D158" s="2"/>
      <c r="E158" s="2"/>
      <c r="F158" s="2"/>
      <c r="G158" s="2"/>
      <c r="H158" s="1012"/>
      <c r="I158" s="2"/>
      <c r="J158" s="2"/>
    </row>
    <row r="159" spans="1:10" s="414" customFormat="1" ht="12.75" hidden="1">
      <c r="A159" s="2"/>
      <c r="B159" s="2"/>
      <c r="C159" s="2"/>
      <c r="D159" s="2"/>
      <c r="E159" s="2"/>
      <c r="F159" s="2"/>
      <c r="G159" s="2"/>
      <c r="H159" s="1012"/>
      <c r="I159" s="2"/>
      <c r="J159" s="2"/>
    </row>
    <row r="160" spans="1:10" s="414" customFormat="1" ht="12.75" hidden="1">
      <c r="A160" s="2"/>
      <c r="B160" s="2"/>
      <c r="C160" s="2"/>
      <c r="D160" s="2"/>
      <c r="E160" s="2"/>
      <c r="F160" s="2"/>
      <c r="G160" s="2"/>
      <c r="H160" s="1012"/>
      <c r="I160" s="2"/>
      <c r="J160" s="2"/>
    </row>
    <row r="161" spans="1:10" s="414" customFormat="1" ht="12.75" hidden="1">
      <c r="A161" s="2"/>
      <c r="B161" s="2"/>
      <c r="C161" s="2"/>
      <c r="D161" s="2"/>
      <c r="E161" s="2"/>
      <c r="F161" s="2"/>
      <c r="G161" s="2"/>
      <c r="H161" s="1012"/>
      <c r="I161" s="2"/>
      <c r="J161" s="2"/>
    </row>
    <row r="162" spans="1:10" s="414" customFormat="1" ht="12.75" hidden="1">
      <c r="A162" s="2"/>
      <c r="B162" s="2"/>
      <c r="C162" s="2"/>
      <c r="D162" s="2"/>
      <c r="E162" s="2"/>
      <c r="F162" s="2"/>
      <c r="G162" s="2"/>
      <c r="H162" s="1012"/>
      <c r="I162" s="2"/>
      <c r="J162" s="2"/>
    </row>
    <row r="163" spans="1:10" s="414" customFormat="1" ht="12.75" hidden="1">
      <c r="A163" s="2"/>
      <c r="B163" s="2"/>
      <c r="C163" s="2"/>
      <c r="D163" s="2"/>
      <c r="E163" s="2"/>
      <c r="F163" s="2"/>
      <c r="G163" s="2"/>
      <c r="H163" s="1012"/>
      <c r="I163" s="2"/>
      <c r="J163" s="2"/>
    </row>
    <row r="164" spans="1:10" s="414" customFormat="1" ht="12.75" hidden="1">
      <c r="A164" s="2"/>
      <c r="B164" s="2"/>
      <c r="C164" s="2"/>
      <c r="D164" s="2"/>
      <c r="E164" s="2"/>
      <c r="F164" s="2"/>
      <c r="G164" s="2"/>
      <c r="H164" s="1012"/>
      <c r="I164" s="2"/>
      <c r="J164" s="2"/>
    </row>
    <row r="165" spans="1:10" s="414" customFormat="1" ht="12.75" hidden="1">
      <c r="A165" s="2"/>
      <c r="B165" s="2"/>
      <c r="C165" s="2"/>
      <c r="D165" s="2"/>
      <c r="E165" s="2"/>
      <c r="F165" s="2"/>
      <c r="G165" s="2"/>
      <c r="H165" s="1012"/>
      <c r="I165" s="2"/>
      <c r="J165" s="2"/>
    </row>
    <row r="166" spans="1:10" s="414" customFormat="1" ht="12.75" hidden="1">
      <c r="A166" s="2"/>
      <c r="B166" s="2"/>
      <c r="C166" s="2"/>
      <c r="D166" s="2"/>
      <c r="E166" s="2"/>
      <c r="F166" s="2"/>
      <c r="G166" s="2"/>
      <c r="H166" s="1012"/>
      <c r="I166" s="2"/>
      <c r="J166" s="2"/>
    </row>
    <row r="167" spans="1:10" s="414" customFormat="1" ht="12.75" hidden="1">
      <c r="A167" s="2"/>
      <c r="B167" s="2"/>
      <c r="C167" s="2"/>
      <c r="D167" s="2"/>
      <c r="E167" s="2"/>
      <c r="F167" s="2"/>
      <c r="G167" s="2"/>
      <c r="H167" s="1012"/>
      <c r="I167" s="2"/>
      <c r="J167" s="2"/>
    </row>
    <row r="168" spans="1:10" s="414" customFormat="1" ht="12.75" hidden="1">
      <c r="A168" s="2"/>
      <c r="B168" s="2"/>
      <c r="C168" s="2"/>
      <c r="D168" s="2"/>
      <c r="E168" s="2"/>
      <c r="F168" s="2"/>
      <c r="G168" s="2"/>
      <c r="H168" s="1012"/>
      <c r="I168" s="2"/>
      <c r="J168" s="2"/>
    </row>
    <row r="169" spans="1:10" s="414" customFormat="1" ht="12.75" hidden="1">
      <c r="A169" s="2"/>
      <c r="B169" s="2"/>
      <c r="C169" s="2"/>
      <c r="D169" s="2"/>
      <c r="E169" s="2"/>
      <c r="F169" s="2"/>
      <c r="G169" s="2"/>
      <c r="H169" s="1012"/>
      <c r="I169" s="2"/>
      <c r="J169" s="2"/>
    </row>
    <row r="170" spans="1:10" s="414" customFormat="1" ht="12.75" hidden="1">
      <c r="A170" s="2"/>
      <c r="B170" s="2"/>
      <c r="C170" s="2"/>
      <c r="D170" s="2"/>
      <c r="E170" s="2"/>
      <c r="F170" s="2"/>
      <c r="G170" s="2"/>
      <c r="H170" s="1012"/>
      <c r="I170" s="2"/>
      <c r="J170" s="2"/>
    </row>
    <row r="171" spans="1:10" s="414" customFormat="1" ht="12.75" hidden="1">
      <c r="A171" s="2"/>
      <c r="B171" s="2"/>
      <c r="C171" s="2"/>
      <c r="D171" s="2"/>
      <c r="E171" s="2"/>
      <c r="F171" s="2"/>
      <c r="G171" s="2"/>
      <c r="H171" s="1012"/>
      <c r="I171" s="2"/>
      <c r="J171" s="2"/>
    </row>
    <row r="172" spans="1:10" s="414" customFormat="1" ht="12.75" hidden="1">
      <c r="A172" s="2"/>
      <c r="B172" s="2"/>
      <c r="C172" s="2"/>
      <c r="D172" s="2"/>
      <c r="E172" s="2"/>
      <c r="F172" s="2"/>
      <c r="G172" s="2"/>
      <c r="H172" s="1012"/>
      <c r="I172" s="2"/>
      <c r="J172" s="2"/>
    </row>
    <row r="173" spans="1:10" s="414" customFormat="1" ht="12.75" hidden="1">
      <c r="A173" s="2"/>
      <c r="B173" s="2"/>
      <c r="C173" s="2"/>
      <c r="D173" s="2"/>
      <c r="E173" s="2"/>
      <c r="F173" s="2"/>
      <c r="G173" s="2"/>
      <c r="H173" s="1012"/>
      <c r="I173" s="2"/>
      <c r="J173" s="2"/>
    </row>
    <row r="174" spans="1:10" s="414" customFormat="1" ht="12.75" hidden="1">
      <c r="A174" s="2"/>
      <c r="B174" s="2"/>
      <c r="C174" s="2"/>
      <c r="D174" s="2"/>
      <c r="E174" s="2"/>
      <c r="F174" s="2"/>
      <c r="G174" s="2"/>
      <c r="H174" s="1012"/>
      <c r="I174" s="2"/>
      <c r="J174" s="2"/>
    </row>
    <row r="175" spans="1:10" s="414" customFormat="1" ht="12.75" hidden="1">
      <c r="A175" s="2"/>
      <c r="B175" s="2"/>
      <c r="C175" s="2"/>
      <c r="D175" s="2"/>
      <c r="E175" s="2"/>
      <c r="F175" s="2"/>
      <c r="G175" s="2"/>
      <c r="H175" s="1012"/>
      <c r="I175" s="2"/>
      <c r="J175" s="2"/>
    </row>
    <row r="176" spans="1:10" s="414" customFormat="1" ht="12.75" hidden="1">
      <c r="A176" s="2"/>
      <c r="B176" s="2"/>
      <c r="C176" s="2"/>
      <c r="D176" s="2"/>
      <c r="E176" s="2"/>
      <c r="F176" s="2"/>
      <c r="G176" s="2"/>
      <c r="H176" s="1012"/>
      <c r="I176" s="2"/>
      <c r="J176" s="2"/>
    </row>
    <row r="177" spans="1:10" s="414" customFormat="1" ht="12.75" hidden="1">
      <c r="A177" s="2"/>
      <c r="B177" s="2"/>
      <c r="C177" s="2"/>
      <c r="D177" s="2"/>
      <c r="E177" s="2"/>
      <c r="F177" s="2"/>
      <c r="G177" s="2"/>
      <c r="H177" s="1012"/>
      <c r="I177" s="2"/>
      <c r="J177" s="2"/>
    </row>
    <row r="178" spans="1:10" s="414" customFormat="1" ht="12.75" hidden="1">
      <c r="A178" s="2"/>
      <c r="B178" s="2"/>
      <c r="C178" s="2"/>
      <c r="D178" s="2"/>
      <c r="E178" s="2"/>
      <c r="F178" s="2"/>
      <c r="G178" s="2"/>
      <c r="H178" s="1012"/>
      <c r="I178" s="2"/>
      <c r="J178" s="2"/>
    </row>
    <row r="179" spans="1:10" s="414" customFormat="1" ht="12.75" hidden="1">
      <c r="A179" s="2"/>
      <c r="B179" s="2"/>
      <c r="C179" s="2"/>
      <c r="D179" s="2"/>
      <c r="E179" s="2"/>
      <c r="F179" s="2"/>
      <c r="G179" s="2"/>
      <c r="H179" s="1012"/>
      <c r="I179" s="2"/>
      <c r="J179" s="2"/>
    </row>
    <row r="180" spans="1:10" s="414" customFormat="1" ht="12.75" hidden="1">
      <c r="A180" s="2"/>
      <c r="B180" s="2"/>
      <c r="C180" s="2"/>
      <c r="D180" s="2"/>
      <c r="E180" s="2"/>
      <c r="F180" s="2"/>
      <c r="G180" s="2"/>
      <c r="H180" s="1012"/>
      <c r="I180" s="2"/>
      <c r="J180" s="2"/>
    </row>
  </sheetData>
  <mergeCells count="11">
    <mergeCell ref="B82:B91"/>
    <mergeCell ref="B92:B101"/>
    <mergeCell ref="B39:B48"/>
    <mergeCell ref="B49:B58"/>
    <mergeCell ref="B59:B68"/>
    <mergeCell ref="B72:B81"/>
    <mergeCell ref="B26:B35"/>
    <mergeCell ref="B3:B4"/>
    <mergeCell ref="C3:C4"/>
    <mergeCell ref="B6:B15"/>
    <mergeCell ref="B16:B25"/>
  </mergeCells>
  <conditionalFormatting sqref="A1:XFD2 B6:J6 K103:XFD109 K70:XFD70 K3:XFD36">
    <cfRule type="containsText" dxfId="174" priority="119" operator="containsText" text="TRUE">
      <formula>NOT(ISERROR(SEARCH("TRUE",A1)))</formula>
    </cfRule>
    <cfRule type="containsText" dxfId="173" priority="120" operator="containsText" text="FALSE">
      <formula>NOT(ISERROR(SEARCH("FALSE",A1)))</formula>
    </cfRule>
  </conditionalFormatting>
  <conditionalFormatting sqref="B3 D3:J5">
    <cfRule type="containsText" dxfId="172" priority="117" operator="containsText" text="TRUE">
      <formula>NOT(ISERROR(SEARCH("TRUE",B3)))</formula>
    </cfRule>
    <cfRule type="containsText" dxfId="171" priority="118" operator="containsText" text="FALSE">
      <formula>NOT(ISERROR(SEARCH("FALSE",B3)))</formula>
    </cfRule>
  </conditionalFormatting>
  <conditionalFormatting sqref="B26:D26 J26 B36 C27:C34 C35:D35 B16:D16 C7:D15 C17:D25 B103 B70 H7:J25 H35:J35 F7:F25 F35">
    <cfRule type="containsText" dxfId="170" priority="115" operator="containsText" text="TRUE">
      <formula>NOT(ISERROR(SEARCH("TRUE",B7)))</formula>
    </cfRule>
    <cfRule type="containsText" dxfId="169" priority="116" operator="containsText" text="FALSE">
      <formula>NOT(ISERROR(SEARCH("FALSE",B7)))</formula>
    </cfRule>
  </conditionalFormatting>
  <conditionalFormatting sqref="H59">
    <cfRule type="containsText" dxfId="168" priority="63" operator="containsText" text="TRUE">
      <formula>NOT(ISERROR(SEARCH("TRUE",H59)))</formula>
    </cfRule>
    <cfRule type="containsText" dxfId="167" priority="64" operator="containsText" text="FALSE">
      <formula>NOT(ISERROR(SEARCH("FALSE",H59)))</formula>
    </cfRule>
  </conditionalFormatting>
  <conditionalFormatting sqref="F26">
    <cfRule type="containsText" dxfId="166" priority="113" operator="containsText" text="TRUE">
      <formula>NOT(ISERROR(SEARCH("TRUE",F26)))</formula>
    </cfRule>
    <cfRule type="containsText" dxfId="165" priority="114" operator="containsText" text="FALSE">
      <formula>NOT(ISERROR(SEARCH("FALSE",F26)))</formula>
    </cfRule>
  </conditionalFormatting>
  <conditionalFormatting sqref="G60:G67">
    <cfRule type="containsText" dxfId="164" priority="51" operator="containsText" text="TRUE">
      <formula>NOT(ISERROR(SEARCH("TRUE",G60)))</formula>
    </cfRule>
    <cfRule type="containsText" dxfId="163" priority="52" operator="containsText" text="FALSE">
      <formula>NOT(ISERROR(SEARCH("FALSE",G60)))</formula>
    </cfRule>
  </conditionalFormatting>
  <conditionalFormatting sqref="H26">
    <cfRule type="containsText" dxfId="162" priority="111" operator="containsText" text="TRUE">
      <formula>NOT(ISERROR(SEARCH("TRUE",H26)))</formula>
    </cfRule>
    <cfRule type="containsText" dxfId="161" priority="112" operator="containsText" text="FALSE">
      <formula>NOT(ISERROR(SEARCH("FALSE",H26)))</formula>
    </cfRule>
  </conditionalFormatting>
  <conditionalFormatting sqref="I26">
    <cfRule type="containsText" dxfId="160" priority="109" operator="containsText" text="TRUE">
      <formula>NOT(ISERROR(SEARCH("TRUE",I26)))</formula>
    </cfRule>
    <cfRule type="containsText" dxfId="159" priority="110" operator="containsText" text="FALSE">
      <formula>NOT(ISERROR(SEARCH("FALSE",I26)))</formula>
    </cfRule>
  </conditionalFormatting>
  <conditionalFormatting sqref="D27:D34 H27:J34 F27:F34">
    <cfRule type="containsText" dxfId="158" priority="107" operator="containsText" text="TRUE">
      <formula>NOT(ISERROR(SEARCH("TRUE",D27)))</formula>
    </cfRule>
    <cfRule type="containsText" dxfId="157" priority="108" operator="containsText" text="FALSE">
      <formula>NOT(ISERROR(SEARCH("FALSE",D27)))</formula>
    </cfRule>
  </conditionalFormatting>
  <conditionalFormatting sqref="D36 D103:J109 D70:J70 H36:J36 F36">
    <cfRule type="containsText" dxfId="156" priority="105" operator="containsText" text="TRUE">
      <formula>NOT(ISERROR(SEARCH("TRUE",D36)))</formula>
    </cfRule>
    <cfRule type="containsText" dxfId="155" priority="106" operator="containsText" text="FALSE">
      <formula>NOT(ISERROR(SEARCH("FALSE",D36)))</formula>
    </cfRule>
  </conditionalFormatting>
  <conditionalFormatting sqref="C3">
    <cfRule type="containsText" dxfId="154" priority="103" operator="containsText" text="TRUE">
      <formula>NOT(ISERROR(SEARCH("TRUE",C3)))</formula>
    </cfRule>
    <cfRule type="containsText" dxfId="153" priority="104" operator="containsText" text="FALSE">
      <formula>NOT(ISERROR(SEARCH("FALSE",C3)))</formula>
    </cfRule>
  </conditionalFormatting>
  <conditionalFormatting sqref="K71:XFD71">
    <cfRule type="containsText" dxfId="152" priority="101" operator="containsText" text="TRUE">
      <formula>NOT(ISERROR(SEARCH("TRUE",K71)))</formula>
    </cfRule>
    <cfRule type="containsText" dxfId="151" priority="102" operator="containsText" text="FALSE">
      <formula>NOT(ISERROR(SEARCH("FALSE",K71)))</formula>
    </cfRule>
  </conditionalFormatting>
  <conditionalFormatting sqref="G36">
    <cfRule type="containsText" dxfId="150" priority="81" operator="containsText" text="TRUE">
      <formula>NOT(ISERROR(SEARCH("TRUE",G36)))</formula>
    </cfRule>
    <cfRule type="containsText" dxfId="149" priority="82" operator="containsText" text="FALSE">
      <formula>NOT(ISERROR(SEARCH("FALSE",G36)))</formula>
    </cfRule>
  </conditionalFormatting>
  <conditionalFormatting sqref="K72:XFD102">
    <cfRule type="containsText" dxfId="148" priority="99" operator="containsText" text="TRUE">
      <formula>NOT(ISERROR(SEARCH("TRUE",#REF!)))</formula>
    </cfRule>
    <cfRule type="containsText" dxfId="147" priority="100" operator="containsText" text="FALSE">
      <formula>NOT(ISERROR(SEARCH("FALSE",#REF!)))</formula>
    </cfRule>
  </conditionalFormatting>
  <conditionalFormatting sqref="K37:XFD37">
    <cfRule type="containsText" dxfId="146" priority="97" operator="containsText" text="TRUE">
      <formula>NOT(ISERROR(SEARCH("TRUE",K37)))</formula>
    </cfRule>
    <cfRule type="containsText" dxfId="145" priority="98" operator="containsText" text="FALSE">
      <formula>NOT(ISERROR(SEARCH("FALSE",K37)))</formula>
    </cfRule>
  </conditionalFormatting>
  <conditionalFormatting sqref="B37">
    <cfRule type="containsText" dxfId="144" priority="95" operator="containsText" text="TRUE">
      <formula>NOT(ISERROR(SEARCH("TRUE",B37)))</formula>
    </cfRule>
    <cfRule type="containsText" dxfId="143" priority="96" operator="containsText" text="FALSE">
      <formula>NOT(ISERROR(SEARCH("FALSE",B37)))</formula>
    </cfRule>
  </conditionalFormatting>
  <conditionalFormatting sqref="D37:J37">
    <cfRule type="containsText" dxfId="142" priority="93" operator="containsText" text="TRUE">
      <formula>NOT(ISERROR(SEARCH("TRUE",D37)))</formula>
    </cfRule>
    <cfRule type="containsText" dxfId="141" priority="94" operator="containsText" text="FALSE">
      <formula>NOT(ISERROR(SEARCH("FALSE",D37)))</formula>
    </cfRule>
  </conditionalFormatting>
  <conditionalFormatting sqref="K38:XFD38">
    <cfRule type="containsText" dxfId="140" priority="91" operator="containsText" text="TRUE">
      <formula>NOT(ISERROR(SEARCH("TRUE",K38)))</formula>
    </cfRule>
    <cfRule type="containsText" dxfId="139" priority="92" operator="containsText" text="FALSE">
      <formula>NOT(ISERROR(SEARCH("FALSE",K38)))</formula>
    </cfRule>
  </conditionalFormatting>
  <conditionalFormatting sqref="K39:XFD69">
    <cfRule type="containsText" dxfId="138" priority="89" operator="containsText" text="TRUE">
      <formula>NOT(ISERROR(SEARCH("TRUE",#REF!)))</formula>
    </cfRule>
    <cfRule type="containsText" dxfId="137" priority="90" operator="containsText" text="FALSE">
      <formula>NOT(ISERROR(SEARCH("FALSE",#REF!)))</formula>
    </cfRule>
  </conditionalFormatting>
  <conditionalFormatting sqref="G7:G25 G35">
    <cfRule type="containsText" dxfId="136" priority="87" operator="containsText" text="TRUE">
      <formula>NOT(ISERROR(SEARCH("TRUE",G7)))</formula>
    </cfRule>
    <cfRule type="containsText" dxfId="135" priority="88" operator="containsText" text="FALSE">
      <formula>NOT(ISERROR(SEARCH("FALSE",G7)))</formula>
    </cfRule>
  </conditionalFormatting>
  <conditionalFormatting sqref="G26">
    <cfRule type="containsText" dxfId="134" priority="85" operator="containsText" text="TRUE">
      <formula>NOT(ISERROR(SEARCH("TRUE",G26)))</formula>
    </cfRule>
    <cfRule type="containsText" dxfId="133" priority="86" operator="containsText" text="FALSE">
      <formula>NOT(ISERROR(SEARCH("FALSE",G26)))</formula>
    </cfRule>
  </conditionalFormatting>
  <conditionalFormatting sqref="G27:G34">
    <cfRule type="containsText" dxfId="132" priority="83" operator="containsText" text="TRUE">
      <formula>NOT(ISERROR(SEARCH("TRUE",G27)))</formula>
    </cfRule>
    <cfRule type="containsText" dxfId="131" priority="84" operator="containsText" text="FALSE">
      <formula>NOT(ISERROR(SEARCH("FALSE",G27)))</formula>
    </cfRule>
  </conditionalFormatting>
  <conditionalFormatting sqref="E7:E25 E35">
    <cfRule type="containsText" dxfId="130" priority="79" operator="containsText" text="TRUE">
      <formula>NOT(ISERROR(SEARCH("TRUE",E7)))</formula>
    </cfRule>
    <cfRule type="containsText" dxfId="129" priority="80" operator="containsText" text="FALSE">
      <formula>NOT(ISERROR(SEARCH("FALSE",E7)))</formula>
    </cfRule>
  </conditionalFormatting>
  <conditionalFormatting sqref="E26">
    <cfRule type="containsText" dxfId="128" priority="77" operator="containsText" text="TRUE">
      <formula>NOT(ISERROR(SEARCH("TRUE",E26)))</formula>
    </cfRule>
    <cfRule type="containsText" dxfId="127" priority="78" operator="containsText" text="FALSE">
      <formula>NOT(ISERROR(SEARCH("FALSE",E26)))</formula>
    </cfRule>
  </conditionalFormatting>
  <conditionalFormatting sqref="E27:E34">
    <cfRule type="containsText" dxfId="126" priority="75" operator="containsText" text="TRUE">
      <formula>NOT(ISERROR(SEARCH("TRUE",E27)))</formula>
    </cfRule>
    <cfRule type="containsText" dxfId="125" priority="76" operator="containsText" text="FALSE">
      <formula>NOT(ISERROR(SEARCH("FALSE",E27)))</formula>
    </cfRule>
  </conditionalFormatting>
  <conditionalFormatting sqref="E36">
    <cfRule type="containsText" dxfId="124" priority="73" operator="containsText" text="TRUE">
      <formula>NOT(ISERROR(SEARCH("TRUE",E36)))</formula>
    </cfRule>
    <cfRule type="containsText" dxfId="123" priority="74" operator="containsText" text="FALSE">
      <formula>NOT(ISERROR(SEARCH("FALSE",E36)))</formula>
    </cfRule>
  </conditionalFormatting>
  <conditionalFormatting sqref="B39:J39">
    <cfRule type="containsText" dxfId="122" priority="71" operator="containsText" text="TRUE">
      <formula>NOT(ISERROR(SEARCH("TRUE",B39)))</formula>
    </cfRule>
    <cfRule type="containsText" dxfId="121" priority="72" operator="containsText" text="FALSE">
      <formula>NOT(ISERROR(SEARCH("FALSE",B39)))</formula>
    </cfRule>
  </conditionalFormatting>
  <conditionalFormatting sqref="D38:J38">
    <cfRule type="containsText" dxfId="120" priority="69" operator="containsText" text="TRUE">
      <formula>NOT(ISERROR(SEARCH("TRUE",D38)))</formula>
    </cfRule>
    <cfRule type="containsText" dxfId="119" priority="70" operator="containsText" text="FALSE">
      <formula>NOT(ISERROR(SEARCH("FALSE",D38)))</formula>
    </cfRule>
  </conditionalFormatting>
  <conditionalFormatting sqref="B59:D59 J59 B69 C60:C67 C68:D68 B49:D49 C40:D48 C50:D58 H40:J58 H68:J68 F40:F58 F68">
    <cfRule type="containsText" dxfId="118" priority="67" operator="containsText" text="TRUE">
      <formula>NOT(ISERROR(SEARCH("TRUE",B40)))</formula>
    </cfRule>
    <cfRule type="containsText" dxfId="117" priority="68" operator="containsText" text="FALSE">
      <formula>NOT(ISERROR(SEARCH("FALSE",B40)))</formula>
    </cfRule>
  </conditionalFormatting>
  <conditionalFormatting sqref="F59">
    <cfRule type="containsText" dxfId="116" priority="65" operator="containsText" text="TRUE">
      <formula>NOT(ISERROR(SEARCH("TRUE",F59)))</formula>
    </cfRule>
    <cfRule type="containsText" dxfId="115" priority="66" operator="containsText" text="FALSE">
      <formula>NOT(ISERROR(SEARCH("FALSE",F59)))</formula>
    </cfRule>
  </conditionalFormatting>
  <conditionalFormatting sqref="I59">
    <cfRule type="containsText" dxfId="114" priority="61" operator="containsText" text="TRUE">
      <formula>NOT(ISERROR(SEARCH("TRUE",I59)))</formula>
    </cfRule>
    <cfRule type="containsText" dxfId="113" priority="62" operator="containsText" text="FALSE">
      <formula>NOT(ISERROR(SEARCH("FALSE",I59)))</formula>
    </cfRule>
  </conditionalFormatting>
  <conditionalFormatting sqref="D60:D67 H60:J67 F60:F67">
    <cfRule type="containsText" dxfId="112" priority="59" operator="containsText" text="TRUE">
      <formula>NOT(ISERROR(SEARCH("TRUE",D60)))</formula>
    </cfRule>
    <cfRule type="containsText" dxfId="111" priority="60" operator="containsText" text="FALSE">
      <formula>NOT(ISERROR(SEARCH("FALSE",D60)))</formula>
    </cfRule>
  </conditionalFormatting>
  <conditionalFormatting sqref="D69 H69:J69 F69">
    <cfRule type="containsText" dxfId="110" priority="57" operator="containsText" text="TRUE">
      <formula>NOT(ISERROR(SEARCH("TRUE",D69)))</formula>
    </cfRule>
    <cfRule type="containsText" dxfId="109" priority="58" operator="containsText" text="FALSE">
      <formula>NOT(ISERROR(SEARCH("FALSE",D69)))</formula>
    </cfRule>
  </conditionalFormatting>
  <conditionalFormatting sqref="G40:G58 G68">
    <cfRule type="containsText" dxfId="108" priority="55" operator="containsText" text="TRUE">
      <formula>NOT(ISERROR(SEARCH("TRUE",G40)))</formula>
    </cfRule>
    <cfRule type="containsText" dxfId="107" priority="56" operator="containsText" text="FALSE">
      <formula>NOT(ISERROR(SEARCH("FALSE",G40)))</formula>
    </cfRule>
  </conditionalFormatting>
  <conditionalFormatting sqref="G59">
    <cfRule type="containsText" dxfId="106" priority="53" operator="containsText" text="TRUE">
      <formula>NOT(ISERROR(SEARCH("TRUE",G59)))</formula>
    </cfRule>
    <cfRule type="containsText" dxfId="105" priority="54" operator="containsText" text="FALSE">
      <formula>NOT(ISERROR(SEARCH("FALSE",G59)))</formula>
    </cfRule>
  </conditionalFormatting>
  <conditionalFormatting sqref="G69">
    <cfRule type="containsText" dxfId="104" priority="49" operator="containsText" text="TRUE">
      <formula>NOT(ISERROR(SEARCH("TRUE",G69)))</formula>
    </cfRule>
    <cfRule type="containsText" dxfId="103" priority="50" operator="containsText" text="FALSE">
      <formula>NOT(ISERROR(SEARCH("FALSE",G69)))</formula>
    </cfRule>
  </conditionalFormatting>
  <conditionalFormatting sqref="E40:E58 E68">
    <cfRule type="containsText" dxfId="102" priority="47" operator="containsText" text="TRUE">
      <formula>NOT(ISERROR(SEARCH("TRUE",E40)))</formula>
    </cfRule>
    <cfRule type="containsText" dxfId="101" priority="48" operator="containsText" text="FALSE">
      <formula>NOT(ISERROR(SEARCH("FALSE",E40)))</formula>
    </cfRule>
  </conditionalFormatting>
  <conditionalFormatting sqref="E59">
    <cfRule type="containsText" dxfId="100" priority="45" operator="containsText" text="TRUE">
      <formula>NOT(ISERROR(SEARCH("TRUE",E59)))</formula>
    </cfRule>
    <cfRule type="containsText" dxfId="99" priority="46" operator="containsText" text="FALSE">
      <formula>NOT(ISERROR(SEARCH("FALSE",E59)))</formula>
    </cfRule>
  </conditionalFormatting>
  <conditionalFormatting sqref="E60:E67">
    <cfRule type="containsText" dxfId="98" priority="43" operator="containsText" text="TRUE">
      <formula>NOT(ISERROR(SEARCH("TRUE",E60)))</formula>
    </cfRule>
    <cfRule type="containsText" dxfId="97" priority="44" operator="containsText" text="FALSE">
      <formula>NOT(ISERROR(SEARCH("FALSE",E60)))</formula>
    </cfRule>
  </conditionalFormatting>
  <conditionalFormatting sqref="E69">
    <cfRule type="containsText" dxfId="96" priority="41" operator="containsText" text="TRUE">
      <formula>NOT(ISERROR(SEARCH("TRUE",E69)))</formula>
    </cfRule>
    <cfRule type="containsText" dxfId="95" priority="42" operator="containsText" text="FALSE">
      <formula>NOT(ISERROR(SEARCH("FALSE",E69)))</formula>
    </cfRule>
  </conditionalFormatting>
  <conditionalFormatting sqref="B72:J72">
    <cfRule type="containsText" dxfId="94" priority="39" operator="containsText" text="TRUE">
      <formula>NOT(ISERROR(SEARCH("TRUE",B72)))</formula>
    </cfRule>
    <cfRule type="containsText" dxfId="93" priority="40" operator="containsText" text="FALSE">
      <formula>NOT(ISERROR(SEARCH("FALSE",B72)))</formula>
    </cfRule>
  </conditionalFormatting>
  <conditionalFormatting sqref="D71:J71">
    <cfRule type="containsText" dxfId="92" priority="37" operator="containsText" text="TRUE">
      <formula>NOT(ISERROR(SEARCH("TRUE",D71)))</formula>
    </cfRule>
    <cfRule type="containsText" dxfId="91" priority="38" operator="containsText" text="FALSE">
      <formula>NOT(ISERROR(SEARCH("FALSE",D71)))</formula>
    </cfRule>
  </conditionalFormatting>
  <conditionalFormatting sqref="B92:C92 B102 C93:C101 B82:C82 C73:C81 C83:C91">
    <cfRule type="containsText" dxfId="90" priority="35" operator="containsText" text="TRUE">
      <formula>NOT(ISERROR(SEARCH("TRUE",B73)))</formula>
    </cfRule>
    <cfRule type="containsText" dxfId="89" priority="36" operator="containsText" text="FALSE">
      <formula>NOT(ISERROR(SEARCH("FALSE",B73)))</formula>
    </cfRule>
  </conditionalFormatting>
  <conditionalFormatting sqref="C71">
    <cfRule type="containsText" dxfId="88" priority="33" operator="containsText" text="TRUE">
      <formula>NOT(ISERROR(SEARCH("TRUE",C71)))</formula>
    </cfRule>
    <cfRule type="containsText" dxfId="87" priority="34" operator="containsText" text="FALSE">
      <formula>NOT(ISERROR(SEARCH("FALSE",C71)))</formula>
    </cfRule>
  </conditionalFormatting>
  <conditionalFormatting sqref="C38">
    <cfRule type="containsText" dxfId="86" priority="31" operator="containsText" text="TRUE">
      <formula>NOT(ISERROR(SEARCH("TRUE",C38)))</formula>
    </cfRule>
    <cfRule type="containsText" dxfId="85" priority="32" operator="containsText" text="FALSE">
      <formula>NOT(ISERROR(SEARCH("FALSE",C38)))</formula>
    </cfRule>
  </conditionalFormatting>
  <conditionalFormatting sqref="C5">
    <cfRule type="containsText" dxfId="84" priority="29" operator="containsText" text="TRUE">
      <formula>NOT(ISERROR(SEARCH("TRUE",C5)))</formula>
    </cfRule>
    <cfRule type="containsText" dxfId="83" priority="30" operator="containsText" text="FALSE">
      <formula>NOT(ISERROR(SEARCH("FALSE",C5)))</formula>
    </cfRule>
  </conditionalFormatting>
  <conditionalFormatting sqref="H92">
    <cfRule type="containsText" dxfId="82" priority="23" operator="containsText" text="TRUE">
      <formula>NOT(ISERROR(SEARCH("TRUE",H92)))</formula>
    </cfRule>
    <cfRule type="containsText" dxfId="81" priority="24" operator="containsText" text="FALSE">
      <formula>NOT(ISERROR(SEARCH("FALSE",H92)))</formula>
    </cfRule>
  </conditionalFormatting>
  <conditionalFormatting sqref="G93:G100">
    <cfRule type="containsText" dxfId="80" priority="11" operator="containsText" text="TRUE">
      <formula>NOT(ISERROR(SEARCH("TRUE",G93)))</formula>
    </cfRule>
    <cfRule type="containsText" dxfId="79" priority="12" operator="containsText" text="FALSE">
      <formula>NOT(ISERROR(SEARCH("FALSE",G93)))</formula>
    </cfRule>
  </conditionalFormatting>
  <conditionalFormatting sqref="J92 D101 D73:D92 H73:J91 H101:J101 F73:F91 F101">
    <cfRule type="containsText" dxfId="78" priority="27" operator="containsText" text="TRUE">
      <formula>NOT(ISERROR(SEARCH("TRUE",D73)))</formula>
    </cfRule>
    <cfRule type="containsText" dxfId="77" priority="28" operator="containsText" text="FALSE">
      <formula>NOT(ISERROR(SEARCH("FALSE",D73)))</formula>
    </cfRule>
  </conditionalFormatting>
  <conditionalFormatting sqref="F92">
    <cfRule type="containsText" dxfId="76" priority="25" operator="containsText" text="TRUE">
      <formula>NOT(ISERROR(SEARCH("TRUE",F92)))</formula>
    </cfRule>
    <cfRule type="containsText" dxfId="75" priority="26" operator="containsText" text="FALSE">
      <formula>NOT(ISERROR(SEARCH("FALSE",F92)))</formula>
    </cfRule>
  </conditionalFormatting>
  <conditionalFormatting sqref="I92">
    <cfRule type="containsText" dxfId="74" priority="21" operator="containsText" text="TRUE">
      <formula>NOT(ISERROR(SEARCH("TRUE",I92)))</formula>
    </cfRule>
    <cfRule type="containsText" dxfId="73" priority="22" operator="containsText" text="FALSE">
      <formula>NOT(ISERROR(SEARCH("FALSE",I92)))</formula>
    </cfRule>
  </conditionalFormatting>
  <conditionalFormatting sqref="D93:D100 H93:J100 F93:F100">
    <cfRule type="containsText" dxfId="72" priority="19" operator="containsText" text="TRUE">
      <formula>NOT(ISERROR(SEARCH("TRUE",D93)))</formula>
    </cfRule>
    <cfRule type="containsText" dxfId="71" priority="20" operator="containsText" text="FALSE">
      <formula>NOT(ISERROR(SEARCH("FALSE",D93)))</formula>
    </cfRule>
  </conditionalFormatting>
  <conditionalFormatting sqref="D102 H102:J102 F102">
    <cfRule type="containsText" dxfId="70" priority="17" operator="containsText" text="TRUE">
      <formula>NOT(ISERROR(SEARCH("TRUE",D102)))</formula>
    </cfRule>
    <cfRule type="containsText" dxfId="69" priority="18" operator="containsText" text="FALSE">
      <formula>NOT(ISERROR(SEARCH("FALSE",D102)))</formula>
    </cfRule>
  </conditionalFormatting>
  <conditionalFormatting sqref="G73:G91 G101">
    <cfRule type="containsText" dxfId="68" priority="15" operator="containsText" text="TRUE">
      <formula>NOT(ISERROR(SEARCH("TRUE",G73)))</formula>
    </cfRule>
    <cfRule type="containsText" dxfId="67" priority="16" operator="containsText" text="FALSE">
      <formula>NOT(ISERROR(SEARCH("FALSE",G73)))</formula>
    </cfRule>
  </conditionalFormatting>
  <conditionalFormatting sqref="G92">
    <cfRule type="containsText" dxfId="66" priority="13" operator="containsText" text="TRUE">
      <formula>NOT(ISERROR(SEARCH("TRUE",G92)))</formula>
    </cfRule>
    <cfRule type="containsText" dxfId="65" priority="14" operator="containsText" text="FALSE">
      <formula>NOT(ISERROR(SEARCH("FALSE",G92)))</formula>
    </cfRule>
  </conditionalFormatting>
  <conditionalFormatting sqref="G102">
    <cfRule type="containsText" dxfId="64" priority="9" operator="containsText" text="TRUE">
      <formula>NOT(ISERROR(SEARCH("TRUE",G102)))</formula>
    </cfRule>
    <cfRule type="containsText" dxfId="63" priority="10" operator="containsText" text="FALSE">
      <formula>NOT(ISERROR(SEARCH("FALSE",G102)))</formula>
    </cfRule>
  </conditionalFormatting>
  <conditionalFormatting sqref="E73:E91 E101">
    <cfRule type="containsText" dxfId="62" priority="7" operator="containsText" text="TRUE">
      <formula>NOT(ISERROR(SEARCH("TRUE",E73)))</formula>
    </cfRule>
    <cfRule type="containsText" dxfId="61" priority="8" operator="containsText" text="FALSE">
      <formula>NOT(ISERROR(SEARCH("FALSE",E73)))</formula>
    </cfRule>
  </conditionalFormatting>
  <conditionalFormatting sqref="E92">
    <cfRule type="containsText" dxfId="60" priority="5" operator="containsText" text="TRUE">
      <formula>NOT(ISERROR(SEARCH("TRUE",E92)))</formula>
    </cfRule>
    <cfRule type="containsText" dxfId="59" priority="6" operator="containsText" text="FALSE">
      <formula>NOT(ISERROR(SEARCH("FALSE",E92)))</formula>
    </cfRule>
  </conditionalFormatting>
  <conditionalFormatting sqref="E93:E100">
    <cfRule type="containsText" dxfId="58" priority="3" operator="containsText" text="TRUE">
      <formula>NOT(ISERROR(SEARCH("TRUE",E93)))</formula>
    </cfRule>
    <cfRule type="containsText" dxfId="57" priority="4" operator="containsText" text="FALSE">
      <formula>NOT(ISERROR(SEARCH("FALSE",E93)))</formula>
    </cfRule>
  </conditionalFormatting>
  <conditionalFormatting sqref="E102">
    <cfRule type="containsText" dxfId="56" priority="1" operator="containsText" text="TRUE">
      <formula>NOT(ISERROR(SEARCH("TRUE",E102)))</formula>
    </cfRule>
    <cfRule type="containsText" dxfId="55" priority="2" operator="containsText" text="FALSE">
      <formula>NOT(ISERROR(SEARCH("FALSE",E102)))</formula>
    </cfRule>
  </conditionalFormatting>
  <hyperlinks>
    <hyperlink ref="B1" location="ToC!A1" display="Back to Table of Contents" xr:uid="{E5590617-27AD-4D77-A7B8-B85F5072F287}"/>
  </hyperlinks>
  <pageMargins left="0.5" right="0.5" top="0.5" bottom="0.5" header="0.25" footer="0.3"/>
  <pageSetup scale="75" orientation="landscape" r:id="rId1"/>
  <headerFooter>
    <oddFooter>&amp;L&amp;G&amp;CSupplementary Regulatory Capital Disclosure&amp;R Page &amp;P of &amp;N</oddFooter>
  </headerFooter>
  <rowBreaks count="2" manualBreakCount="2">
    <brk id="37" min="1" max="9" man="1"/>
    <brk id="70" max="16383" man="1"/>
  </rowBreaks>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7EC87-48BC-46B0-B674-BB687F084560}">
  <sheetPr codeName="Sheet31">
    <tabColor theme="5"/>
    <pageSetUpPr fitToPage="1"/>
  </sheetPr>
  <dimension ref="A1:I145"/>
  <sheetViews>
    <sheetView zoomScale="130" zoomScaleNormal="130" workbookViewId="0"/>
  </sheetViews>
  <sheetFormatPr defaultColWidth="0" defaultRowHeight="15" zeroHeight="1"/>
  <cols>
    <col min="1" max="1" width="1.5703125" style="1" customWidth="1"/>
    <col min="2" max="2" width="20.42578125" customWidth="1"/>
    <col min="3" max="6" width="20.85546875" customWidth="1"/>
    <col min="7" max="7" width="18.85546875" customWidth="1"/>
    <col min="8" max="8" width="17.140625" customWidth="1"/>
    <col min="9" max="9" width="1" style="1" customWidth="1"/>
    <col min="10" max="16384" width="8.5703125" style="1" hidden="1"/>
  </cols>
  <sheetData>
    <row r="1" spans="2:8" ht="12" customHeight="1">
      <c r="B1" s="141" t="s">
        <v>126</v>
      </c>
      <c r="C1" s="1"/>
      <c r="D1" s="1"/>
      <c r="E1" s="1"/>
      <c r="F1" s="1"/>
      <c r="G1" s="1"/>
      <c r="H1" s="1"/>
    </row>
    <row r="2" spans="2:8" s="49" customFormat="1" ht="20.100000000000001" customHeight="1">
      <c r="B2" s="554" t="s">
        <v>1058</v>
      </c>
      <c r="C2" s="1141"/>
      <c r="D2" s="1141"/>
      <c r="E2" s="1141"/>
      <c r="F2" s="1141"/>
      <c r="G2" s="1141"/>
      <c r="H2" s="1140"/>
    </row>
    <row r="3" spans="2:8" ht="15" customHeight="1">
      <c r="B3" s="2124" t="s">
        <v>162</v>
      </c>
      <c r="C3" s="1030" t="s">
        <v>235</v>
      </c>
      <c r="D3" s="1030" t="s">
        <v>422</v>
      </c>
      <c r="E3" s="1030" t="s">
        <v>419</v>
      </c>
      <c r="F3" s="1030" t="s">
        <v>470</v>
      </c>
      <c r="G3" s="1030" t="s">
        <v>469</v>
      </c>
      <c r="H3" s="1139" t="s">
        <v>468</v>
      </c>
    </row>
    <row r="4" spans="2:8" s="2" customFormat="1" ht="15.75" customHeight="1">
      <c r="B4" s="1925"/>
      <c r="C4" s="2001" t="s">
        <v>1057</v>
      </c>
      <c r="D4" s="2001"/>
      <c r="E4" s="2001"/>
      <c r="F4" s="2001"/>
      <c r="G4" s="2001" t="s">
        <v>1056</v>
      </c>
      <c r="H4" s="2126"/>
    </row>
    <row r="5" spans="2:8" s="2" customFormat="1" ht="21" customHeight="1">
      <c r="B5" s="1925"/>
      <c r="C5" s="2001" t="s">
        <v>1055</v>
      </c>
      <c r="D5" s="2001"/>
      <c r="E5" s="2001" t="s">
        <v>1054</v>
      </c>
      <c r="F5" s="2001"/>
      <c r="G5" s="1914" t="s">
        <v>1055</v>
      </c>
      <c r="H5" s="2127" t="s">
        <v>1054</v>
      </c>
    </row>
    <row r="6" spans="2:8" s="2" customFormat="1">
      <c r="B6" s="2125"/>
      <c r="C6" s="890" t="s">
        <v>1053</v>
      </c>
      <c r="D6" s="890" t="s">
        <v>1052</v>
      </c>
      <c r="E6" s="890" t="s">
        <v>1053</v>
      </c>
      <c r="F6" s="890" t="s">
        <v>1052</v>
      </c>
      <c r="G6" s="2001"/>
      <c r="H6" s="2126"/>
    </row>
    <row r="7" spans="2:8" s="2" customFormat="1" ht="15.75">
      <c r="B7" s="1137" t="str">
        <f>CurrQtr</f>
        <v>Q3 2022</v>
      </c>
      <c r="C7" s="1136"/>
      <c r="D7" s="1135"/>
      <c r="E7" s="1135"/>
      <c r="F7" s="1135"/>
      <c r="G7" s="1135"/>
      <c r="H7" s="1134"/>
    </row>
    <row r="8" spans="2:8" s="2" customFormat="1" ht="25.5">
      <c r="B8" s="1133" t="s">
        <v>1051</v>
      </c>
      <c r="C8" s="348">
        <v>13</v>
      </c>
      <c r="D8" s="348">
        <v>1253</v>
      </c>
      <c r="E8" s="348">
        <v>0</v>
      </c>
      <c r="F8" s="348">
        <v>1209</v>
      </c>
      <c r="G8" s="348">
        <v>6945</v>
      </c>
      <c r="H8" s="347">
        <v>1079</v>
      </c>
    </row>
    <row r="9" spans="2:8" s="2" customFormat="1" ht="12.75">
      <c r="B9" s="1133" t="s">
        <v>1050</v>
      </c>
      <c r="C9" s="348">
        <v>100</v>
      </c>
      <c r="D9" s="348">
        <v>9292</v>
      </c>
      <c r="E9" s="348">
        <v>146</v>
      </c>
      <c r="F9" s="348">
        <v>18587</v>
      </c>
      <c r="G9" s="348">
        <v>38035</v>
      </c>
      <c r="H9" s="347">
        <v>24531</v>
      </c>
    </row>
    <row r="10" spans="2:8" s="2" customFormat="1" ht="12.75">
      <c r="B10" s="1133" t="s">
        <v>1049</v>
      </c>
      <c r="C10" s="348">
        <v>108</v>
      </c>
      <c r="D10" s="348">
        <v>547</v>
      </c>
      <c r="E10" s="348">
        <v>240</v>
      </c>
      <c r="F10" s="348">
        <v>1301</v>
      </c>
      <c r="G10" s="348">
        <v>1023</v>
      </c>
      <c r="H10" s="347">
        <v>4930</v>
      </c>
    </row>
    <row r="11" spans="2:8" s="2" customFormat="1" ht="12.75">
      <c r="B11" s="1133" t="s">
        <v>1048</v>
      </c>
      <c r="C11" s="348">
        <v>1528</v>
      </c>
      <c r="D11" s="348">
        <v>452</v>
      </c>
      <c r="E11" s="348">
        <v>1445</v>
      </c>
      <c r="F11" s="348">
        <v>733</v>
      </c>
      <c r="G11" s="348">
        <v>3260</v>
      </c>
      <c r="H11" s="347">
        <v>6127</v>
      </c>
    </row>
    <row r="12" spans="2:8" s="2" customFormat="1" ht="12.75">
      <c r="B12" s="1133" t="s">
        <v>1047</v>
      </c>
      <c r="C12" s="348">
        <v>2776</v>
      </c>
      <c r="D12" s="348">
        <v>485</v>
      </c>
      <c r="E12" s="348">
        <v>379</v>
      </c>
      <c r="F12" s="348">
        <v>3325</v>
      </c>
      <c r="G12" s="348">
        <v>1844</v>
      </c>
      <c r="H12" s="347">
        <v>14402</v>
      </c>
    </row>
    <row r="13" spans="2:8" s="2" customFormat="1" ht="12.75">
      <c r="B13" s="1133" t="s">
        <v>1046</v>
      </c>
      <c r="C13" s="348">
        <v>1630</v>
      </c>
      <c r="D13" s="348">
        <v>178</v>
      </c>
      <c r="E13" s="348">
        <v>1030</v>
      </c>
      <c r="F13" s="348">
        <v>134</v>
      </c>
      <c r="G13" s="348">
        <v>26403</v>
      </c>
      <c r="H13" s="347">
        <v>31009</v>
      </c>
    </row>
    <row r="14" spans="2:8" s="2" customFormat="1" ht="12.75">
      <c r="B14" s="1133" t="s">
        <v>1045</v>
      </c>
      <c r="C14" s="348">
        <v>1105</v>
      </c>
      <c r="D14" s="348">
        <v>0</v>
      </c>
      <c r="E14" s="348">
        <v>4724</v>
      </c>
      <c r="F14" s="348">
        <v>169</v>
      </c>
      <c r="G14" s="348">
        <v>39803</v>
      </c>
      <c r="H14" s="347">
        <v>24997</v>
      </c>
    </row>
    <row r="15" spans="2:8" s="2" customFormat="1" ht="12.75">
      <c r="B15" s="1133" t="s">
        <v>1044</v>
      </c>
      <c r="C15" s="348">
        <v>0</v>
      </c>
      <c r="D15" s="348">
        <v>0</v>
      </c>
      <c r="E15" s="348">
        <v>0</v>
      </c>
      <c r="F15" s="348">
        <v>0</v>
      </c>
      <c r="G15" s="348">
        <v>90</v>
      </c>
      <c r="H15" s="347">
        <v>0</v>
      </c>
    </row>
    <row r="16" spans="2:8" s="2" customFormat="1" ht="12.75">
      <c r="B16" s="1132" t="s">
        <v>206</v>
      </c>
      <c r="C16" s="664">
        <v>7260</v>
      </c>
      <c r="D16" s="664">
        <v>12207</v>
      </c>
      <c r="E16" s="664">
        <v>7964</v>
      </c>
      <c r="F16" s="664">
        <v>25458</v>
      </c>
      <c r="G16" s="664">
        <v>117403</v>
      </c>
      <c r="H16" s="681">
        <v>107075</v>
      </c>
    </row>
    <row r="17" spans="2:8" s="2" customFormat="1" ht="4.3499999999999996" customHeight="1">
      <c r="B17" s="811"/>
      <c r="C17" s="849"/>
      <c r="D17" s="849"/>
      <c r="E17" s="849"/>
      <c r="F17" s="849"/>
      <c r="G17" s="849"/>
      <c r="H17" s="849"/>
    </row>
    <row r="18" spans="2:8" s="2" customFormat="1" ht="15.75">
      <c r="B18" s="1137" t="str">
        <f>LastQtr</f>
        <v>Q2 2022</v>
      </c>
      <c r="C18" s="1136"/>
      <c r="D18" s="1135"/>
      <c r="E18" s="1135"/>
      <c r="F18" s="1135"/>
      <c r="G18" s="1135"/>
      <c r="H18" s="1134"/>
    </row>
    <row r="19" spans="2:8" s="2" customFormat="1" ht="25.5">
      <c r="B19" s="1133" t="s">
        <v>1051</v>
      </c>
      <c r="C19" s="348">
        <v>13</v>
      </c>
      <c r="D19" s="348">
        <v>1406</v>
      </c>
      <c r="E19" s="348">
        <v>0</v>
      </c>
      <c r="F19" s="348">
        <v>714</v>
      </c>
      <c r="G19" s="348">
        <v>7990</v>
      </c>
      <c r="H19" s="347">
        <v>753</v>
      </c>
    </row>
    <row r="20" spans="2:8" s="2" customFormat="1" ht="12.75">
      <c r="B20" s="1133" t="s">
        <v>1050</v>
      </c>
      <c r="C20" s="348">
        <v>89</v>
      </c>
      <c r="D20" s="348">
        <v>10057</v>
      </c>
      <c r="E20" s="348">
        <v>5</v>
      </c>
      <c r="F20" s="348">
        <v>13592</v>
      </c>
      <c r="G20" s="348">
        <v>49212</v>
      </c>
      <c r="H20" s="347">
        <v>23500</v>
      </c>
    </row>
    <row r="21" spans="2:8" s="2" customFormat="1" ht="12.75">
      <c r="B21" s="1133" t="s">
        <v>1049</v>
      </c>
      <c r="C21" s="348">
        <v>84</v>
      </c>
      <c r="D21" s="348">
        <v>640</v>
      </c>
      <c r="E21" s="348">
        <v>188</v>
      </c>
      <c r="F21" s="348">
        <v>1370</v>
      </c>
      <c r="G21" s="348">
        <v>890</v>
      </c>
      <c r="H21" s="347">
        <v>2734</v>
      </c>
    </row>
    <row r="22" spans="2:8" s="2" customFormat="1" ht="12.75">
      <c r="B22" s="1133" t="s">
        <v>1048</v>
      </c>
      <c r="C22" s="348">
        <v>1769</v>
      </c>
      <c r="D22" s="348">
        <v>446</v>
      </c>
      <c r="E22" s="348">
        <v>1630</v>
      </c>
      <c r="F22" s="348">
        <v>789</v>
      </c>
      <c r="G22" s="348">
        <v>3016</v>
      </c>
      <c r="H22" s="347">
        <v>4498</v>
      </c>
    </row>
    <row r="23" spans="2:8" s="2" customFormat="1" ht="12.75">
      <c r="B23" s="1133" t="s">
        <v>1047</v>
      </c>
      <c r="C23" s="348">
        <v>2244</v>
      </c>
      <c r="D23" s="348">
        <v>789</v>
      </c>
      <c r="E23" s="348">
        <v>2684</v>
      </c>
      <c r="F23" s="348">
        <v>3185</v>
      </c>
      <c r="G23" s="348">
        <v>2005</v>
      </c>
      <c r="H23" s="347">
        <v>15149</v>
      </c>
    </row>
    <row r="24" spans="2:8" s="2" customFormat="1" ht="12.75">
      <c r="B24" s="1133" t="s">
        <v>1046</v>
      </c>
      <c r="C24" s="348">
        <v>1809</v>
      </c>
      <c r="D24" s="348">
        <v>72</v>
      </c>
      <c r="E24" s="348">
        <v>316</v>
      </c>
      <c r="F24" s="348">
        <v>120</v>
      </c>
      <c r="G24" s="348">
        <v>26213</v>
      </c>
      <c r="H24" s="347">
        <v>40796</v>
      </c>
    </row>
    <row r="25" spans="2:8" s="2" customFormat="1" ht="12.75">
      <c r="B25" s="1133" t="s">
        <v>1045</v>
      </c>
      <c r="C25" s="348">
        <v>1273</v>
      </c>
      <c r="D25" s="348">
        <v>0</v>
      </c>
      <c r="E25" s="348">
        <v>3832</v>
      </c>
      <c r="F25" s="348">
        <v>222</v>
      </c>
      <c r="G25" s="348">
        <v>40062</v>
      </c>
      <c r="H25" s="347">
        <v>28563</v>
      </c>
    </row>
    <row r="26" spans="2:8" s="2" customFormat="1" ht="12.75">
      <c r="B26" s="1133" t="s">
        <v>1044</v>
      </c>
      <c r="C26" s="348">
        <v>0</v>
      </c>
      <c r="D26" s="348">
        <v>0</v>
      </c>
      <c r="E26" s="348">
        <v>0</v>
      </c>
      <c r="F26" s="348">
        <v>0</v>
      </c>
      <c r="G26" s="348">
        <v>91</v>
      </c>
      <c r="H26" s="347">
        <v>0</v>
      </c>
    </row>
    <row r="27" spans="2:8" s="2" customFormat="1" ht="12.75">
      <c r="B27" s="1132" t="s">
        <v>206</v>
      </c>
      <c r="C27" s="664">
        <v>7281</v>
      </c>
      <c r="D27" s="664">
        <v>13410</v>
      </c>
      <c r="E27" s="664">
        <v>8655</v>
      </c>
      <c r="F27" s="664">
        <v>19992</v>
      </c>
      <c r="G27" s="664">
        <v>129479</v>
      </c>
      <c r="H27" s="681">
        <v>115993</v>
      </c>
    </row>
    <row r="28" spans="2:8" s="2" customFormat="1" ht="4.3499999999999996" customHeight="1">
      <c r="B28" s="811"/>
      <c r="C28" s="849"/>
      <c r="D28" s="849"/>
      <c r="E28" s="849"/>
      <c r="F28" s="849"/>
      <c r="G28" s="849"/>
      <c r="H28" s="849"/>
    </row>
    <row r="29" spans="2:8" s="2" customFormat="1" ht="15.75">
      <c r="B29" s="1137" t="str">
        <f>Last2Qtr</f>
        <v>Q1 2022</v>
      </c>
      <c r="C29" s="1136"/>
      <c r="D29" s="1135"/>
      <c r="E29" s="1135"/>
      <c r="F29" s="1135"/>
      <c r="G29" s="1135"/>
      <c r="H29" s="1134"/>
    </row>
    <row r="30" spans="2:8" s="2" customFormat="1" ht="25.5">
      <c r="B30" s="1133" t="s">
        <v>1051</v>
      </c>
      <c r="C30" s="348">
        <v>13</v>
      </c>
      <c r="D30" s="348">
        <v>1717</v>
      </c>
      <c r="E30" s="348">
        <v>0</v>
      </c>
      <c r="F30" s="348">
        <v>412</v>
      </c>
      <c r="G30" s="348">
        <v>7655</v>
      </c>
      <c r="H30" s="347">
        <v>918</v>
      </c>
    </row>
    <row r="31" spans="2:8" s="2" customFormat="1" ht="12.75">
      <c r="B31" s="1133" t="s">
        <v>1050</v>
      </c>
      <c r="C31" s="348">
        <v>41</v>
      </c>
      <c r="D31" s="348">
        <v>7997</v>
      </c>
      <c r="E31" s="348">
        <v>106</v>
      </c>
      <c r="F31" s="348">
        <v>7567</v>
      </c>
      <c r="G31" s="348">
        <v>48892</v>
      </c>
      <c r="H31" s="347">
        <v>23812</v>
      </c>
    </row>
    <row r="32" spans="2:8" s="2" customFormat="1" ht="12.75">
      <c r="B32" s="1133" t="s">
        <v>1049</v>
      </c>
      <c r="C32" s="348">
        <v>96</v>
      </c>
      <c r="D32" s="348">
        <v>248</v>
      </c>
      <c r="E32" s="348">
        <v>287</v>
      </c>
      <c r="F32" s="348">
        <v>1346</v>
      </c>
      <c r="G32" s="348">
        <v>1134</v>
      </c>
      <c r="H32" s="347">
        <v>5076</v>
      </c>
    </row>
    <row r="33" spans="2:8" s="2" customFormat="1" ht="12.75">
      <c r="B33" s="1133" t="s">
        <v>1048</v>
      </c>
      <c r="C33" s="348">
        <v>2520</v>
      </c>
      <c r="D33" s="348">
        <v>465</v>
      </c>
      <c r="E33" s="348">
        <v>1257</v>
      </c>
      <c r="F33" s="348">
        <v>568</v>
      </c>
      <c r="G33" s="348">
        <v>3005</v>
      </c>
      <c r="H33" s="347">
        <v>4786</v>
      </c>
    </row>
    <row r="34" spans="2:8" s="2" customFormat="1" ht="12.75">
      <c r="B34" s="1133" t="s">
        <v>1047</v>
      </c>
      <c r="C34" s="348">
        <v>1325</v>
      </c>
      <c r="D34" s="348">
        <v>394</v>
      </c>
      <c r="E34" s="348">
        <v>3040</v>
      </c>
      <c r="F34" s="348">
        <v>1882</v>
      </c>
      <c r="G34" s="348">
        <v>1641</v>
      </c>
      <c r="H34" s="347">
        <v>11653</v>
      </c>
    </row>
    <row r="35" spans="2:8" s="2" customFormat="1" ht="12.75">
      <c r="B35" s="1133" t="s">
        <v>1046</v>
      </c>
      <c r="C35" s="348">
        <v>2446</v>
      </c>
      <c r="D35" s="348">
        <v>215</v>
      </c>
      <c r="E35" s="348">
        <v>126</v>
      </c>
      <c r="F35" s="348">
        <v>83</v>
      </c>
      <c r="G35" s="348">
        <v>23038</v>
      </c>
      <c r="H35" s="347">
        <v>46545</v>
      </c>
    </row>
    <row r="36" spans="2:8" s="2" customFormat="1" ht="12.75">
      <c r="B36" s="1133" t="s">
        <v>1045</v>
      </c>
      <c r="C36" s="348">
        <v>2332</v>
      </c>
      <c r="D36" s="348">
        <v>0</v>
      </c>
      <c r="E36" s="348">
        <v>4871</v>
      </c>
      <c r="F36" s="348">
        <v>243</v>
      </c>
      <c r="G36" s="348">
        <v>41101</v>
      </c>
      <c r="H36" s="347">
        <v>23036</v>
      </c>
    </row>
    <row r="37" spans="2:8" s="2" customFormat="1" ht="12.75">
      <c r="B37" s="1138" t="s">
        <v>1044</v>
      </c>
      <c r="C37" s="348">
        <v>0</v>
      </c>
      <c r="D37" s="348">
        <v>0</v>
      </c>
      <c r="E37" s="348">
        <v>0</v>
      </c>
      <c r="F37" s="348">
        <v>0</v>
      </c>
      <c r="G37" s="348">
        <v>42</v>
      </c>
      <c r="H37" s="347">
        <v>0</v>
      </c>
    </row>
    <row r="38" spans="2:8" s="2" customFormat="1" ht="12.75">
      <c r="B38" s="1132" t="s">
        <v>206</v>
      </c>
      <c r="C38" s="664">
        <v>8773</v>
      </c>
      <c r="D38" s="664">
        <v>11036</v>
      </c>
      <c r="E38" s="664">
        <v>9687</v>
      </c>
      <c r="F38" s="664">
        <v>12101</v>
      </c>
      <c r="G38" s="664">
        <v>126508</v>
      </c>
      <c r="H38" s="681">
        <v>115826</v>
      </c>
    </row>
    <row r="39" spans="2:8" s="2" customFormat="1" ht="4.3499999999999996" customHeight="1">
      <c r="B39" s="811"/>
      <c r="C39" s="849"/>
      <c r="D39" s="849"/>
      <c r="E39" s="849"/>
      <c r="F39" s="849"/>
      <c r="G39" s="849"/>
      <c r="H39" s="849"/>
    </row>
    <row r="40" spans="2:8" s="2" customFormat="1" ht="15.75">
      <c r="B40" s="1137" t="str">
        <f>Last3Qtr</f>
        <v>Q4 2021</v>
      </c>
      <c r="C40" s="1136"/>
      <c r="D40" s="1135"/>
      <c r="E40" s="1135"/>
      <c r="F40" s="1135"/>
      <c r="G40" s="1135"/>
      <c r="H40" s="1134"/>
    </row>
    <row r="41" spans="2:8" s="2" customFormat="1" ht="25.5">
      <c r="B41" s="1133" t="s">
        <v>1051</v>
      </c>
      <c r="C41" s="348">
        <v>12</v>
      </c>
      <c r="D41" s="348">
        <v>1017</v>
      </c>
      <c r="E41" s="348">
        <v>0</v>
      </c>
      <c r="F41" s="348">
        <v>607</v>
      </c>
      <c r="G41" s="348">
        <v>7030</v>
      </c>
      <c r="H41" s="347">
        <v>1231</v>
      </c>
    </row>
    <row r="42" spans="2:8" s="2" customFormat="1" ht="12.75">
      <c r="B42" s="1133" t="s">
        <v>1050</v>
      </c>
      <c r="C42" s="348">
        <v>45</v>
      </c>
      <c r="D42" s="348">
        <v>7270</v>
      </c>
      <c r="E42" s="348">
        <v>163</v>
      </c>
      <c r="F42" s="348">
        <v>8631</v>
      </c>
      <c r="G42" s="348">
        <v>46494</v>
      </c>
      <c r="H42" s="347">
        <v>25062</v>
      </c>
    </row>
    <row r="43" spans="2:8" s="2" customFormat="1" ht="12.75">
      <c r="B43" s="1133" t="s">
        <v>1049</v>
      </c>
      <c r="C43" s="348">
        <v>109</v>
      </c>
      <c r="D43" s="348">
        <v>312</v>
      </c>
      <c r="E43" s="348">
        <v>604</v>
      </c>
      <c r="F43" s="348">
        <v>2271</v>
      </c>
      <c r="G43" s="348">
        <v>774</v>
      </c>
      <c r="H43" s="347">
        <v>4884</v>
      </c>
    </row>
    <row r="44" spans="2:8" s="2" customFormat="1" ht="12.75">
      <c r="B44" s="1133" t="s">
        <v>1048</v>
      </c>
      <c r="C44" s="348">
        <v>1560</v>
      </c>
      <c r="D44" s="348">
        <v>311</v>
      </c>
      <c r="E44" s="348">
        <v>937</v>
      </c>
      <c r="F44" s="348">
        <v>382</v>
      </c>
      <c r="G44" s="348">
        <v>2367</v>
      </c>
      <c r="H44" s="347">
        <v>4330</v>
      </c>
    </row>
    <row r="45" spans="2:8" s="2" customFormat="1" ht="12.75">
      <c r="B45" s="1133" t="s">
        <v>1047</v>
      </c>
      <c r="C45" s="348">
        <v>706</v>
      </c>
      <c r="D45" s="348">
        <v>113</v>
      </c>
      <c r="E45" s="348">
        <v>1763</v>
      </c>
      <c r="F45" s="348">
        <v>2284</v>
      </c>
      <c r="G45" s="348">
        <v>1851</v>
      </c>
      <c r="H45" s="347">
        <v>10325</v>
      </c>
    </row>
    <row r="46" spans="2:8" s="2" customFormat="1" ht="12.75">
      <c r="B46" s="1133" t="s">
        <v>1046</v>
      </c>
      <c r="C46" s="348">
        <v>1832</v>
      </c>
      <c r="D46" s="348">
        <v>232</v>
      </c>
      <c r="E46" s="348">
        <v>55</v>
      </c>
      <c r="F46" s="348">
        <v>305</v>
      </c>
      <c r="G46" s="348">
        <v>22962</v>
      </c>
      <c r="H46" s="347">
        <v>39064</v>
      </c>
    </row>
    <row r="47" spans="2:8" s="2" customFormat="1" ht="12.75">
      <c r="B47" s="1133" t="s">
        <v>1045</v>
      </c>
      <c r="C47" s="348">
        <v>1270</v>
      </c>
      <c r="D47" s="348">
        <v>0</v>
      </c>
      <c r="E47" s="348">
        <v>3162</v>
      </c>
      <c r="F47" s="348">
        <v>274</v>
      </c>
      <c r="G47" s="348">
        <v>36509</v>
      </c>
      <c r="H47" s="347">
        <v>24514</v>
      </c>
    </row>
    <row r="48" spans="2:8" s="2" customFormat="1" ht="12.75">
      <c r="B48" s="1133" t="s">
        <v>1044</v>
      </c>
      <c r="C48" s="667">
        <v>0</v>
      </c>
      <c r="D48" s="667">
        <v>0</v>
      </c>
      <c r="E48" s="667">
        <v>0</v>
      </c>
      <c r="F48" s="667">
        <v>0</v>
      </c>
      <c r="G48" s="667">
        <v>33</v>
      </c>
      <c r="H48" s="685">
        <v>0</v>
      </c>
    </row>
    <row r="49" spans="2:8" s="2" customFormat="1" ht="12.75">
      <c r="B49" s="1132" t="s">
        <v>206</v>
      </c>
      <c r="C49" s="664">
        <v>5534</v>
      </c>
      <c r="D49" s="664">
        <v>9255</v>
      </c>
      <c r="E49" s="664">
        <v>6684</v>
      </c>
      <c r="F49" s="664">
        <v>14754</v>
      </c>
      <c r="G49" s="664">
        <v>118020</v>
      </c>
      <c r="H49" s="681">
        <v>109410</v>
      </c>
    </row>
    <row r="50" spans="2:8" s="2" customFormat="1" ht="4.3499999999999996" customHeight="1">
      <c r="B50" s="1131"/>
      <c r="C50" s="1130"/>
      <c r="D50" s="1129"/>
      <c r="E50" s="1129"/>
      <c r="F50" s="1129"/>
      <c r="G50" s="1129"/>
      <c r="H50" s="1128"/>
    </row>
    <row r="51" spans="2:8" s="2" customFormat="1" ht="12.75">
      <c r="B51" s="1127" t="s">
        <v>1043</v>
      </c>
      <c r="C51" s="1126"/>
      <c r="D51" s="1125"/>
      <c r="E51" s="1125"/>
      <c r="F51" s="1125"/>
      <c r="G51" s="1125"/>
      <c r="H51" s="1125"/>
    </row>
    <row r="52" spans="2:8" s="2" customFormat="1" ht="14.45" customHeight="1">
      <c r="B52" s="2123" t="s">
        <v>1042</v>
      </c>
      <c r="C52" s="2123"/>
      <c r="D52" s="2123"/>
      <c r="E52" s="2123"/>
      <c r="F52" s="2123"/>
      <c r="G52" s="2123"/>
      <c r="H52" s="2123"/>
    </row>
    <row r="53" spans="2:8" s="2" customFormat="1" ht="28.5" hidden="1" customHeight="1">
      <c r="B53" s="2123"/>
      <c r="C53" s="2123"/>
      <c r="D53" s="2123"/>
      <c r="E53" s="2123"/>
      <c r="F53" s="2123"/>
      <c r="G53" s="2123"/>
      <c r="H53" s="2123"/>
    </row>
    <row r="54" spans="2:8" s="2" customFormat="1" ht="12.75" hidden="1">
      <c r="B54" s="414"/>
      <c r="C54" s="414"/>
      <c r="D54" s="414"/>
      <c r="E54" s="414"/>
      <c r="F54" s="414"/>
      <c r="G54" s="414"/>
      <c r="H54" s="414"/>
    </row>
    <row r="55" spans="2:8" s="2" customFormat="1" ht="12.75" hidden="1">
      <c r="B55" s="414"/>
      <c r="C55" s="414"/>
      <c r="D55" s="414"/>
      <c r="E55" s="414"/>
      <c r="F55" s="414"/>
      <c r="G55" s="414"/>
      <c r="H55" s="414"/>
    </row>
    <row r="56" spans="2:8" s="2" customFormat="1" ht="12.75" hidden="1">
      <c r="B56" s="414"/>
      <c r="C56" s="414"/>
      <c r="D56" s="414"/>
      <c r="E56" s="414"/>
      <c r="F56" s="414"/>
      <c r="G56" s="414"/>
      <c r="H56" s="414"/>
    </row>
    <row r="57" spans="2:8" s="2" customFormat="1" ht="12.75" hidden="1">
      <c r="B57" s="414"/>
      <c r="C57" s="414"/>
      <c r="D57" s="414"/>
      <c r="E57" s="414"/>
      <c r="F57" s="414"/>
      <c r="G57" s="414"/>
      <c r="H57" s="414"/>
    </row>
    <row r="58" spans="2:8" s="2" customFormat="1" ht="12.75" hidden="1">
      <c r="B58" s="414"/>
      <c r="C58" s="414"/>
      <c r="D58" s="414"/>
      <c r="E58" s="414"/>
      <c r="F58" s="414"/>
      <c r="G58" s="414"/>
      <c r="H58" s="414"/>
    </row>
    <row r="59" spans="2:8" s="2" customFormat="1" ht="12.75" hidden="1">
      <c r="B59" s="414"/>
      <c r="C59" s="414"/>
      <c r="D59" s="414"/>
      <c r="E59" s="414"/>
      <c r="F59" s="414"/>
      <c r="G59" s="414"/>
      <c r="H59" s="414"/>
    </row>
    <row r="60" spans="2:8" s="2" customFormat="1" ht="12.75" hidden="1">
      <c r="B60" s="414"/>
      <c r="C60" s="414"/>
      <c r="D60" s="414"/>
      <c r="E60" s="414"/>
      <c r="F60" s="414"/>
      <c r="G60" s="414"/>
      <c r="H60" s="414"/>
    </row>
    <row r="61" spans="2:8" s="2" customFormat="1" ht="12.75" hidden="1">
      <c r="B61" s="414"/>
      <c r="C61" s="414"/>
      <c r="D61" s="414"/>
      <c r="E61" s="414"/>
      <c r="F61" s="414"/>
      <c r="G61" s="414"/>
      <c r="H61" s="414"/>
    </row>
    <row r="62" spans="2:8" s="2" customFormat="1" ht="12.75" hidden="1">
      <c r="B62" s="414"/>
      <c r="C62" s="414"/>
      <c r="D62" s="414"/>
      <c r="E62" s="414"/>
      <c r="F62" s="414"/>
      <c r="G62" s="414"/>
      <c r="H62" s="414"/>
    </row>
    <row r="63" spans="2:8" s="2" customFormat="1" ht="12.75" hidden="1">
      <c r="B63" s="414"/>
      <c r="C63" s="414"/>
      <c r="D63" s="414"/>
      <c r="E63" s="414"/>
      <c r="F63" s="414"/>
      <c r="G63" s="414"/>
      <c r="H63" s="414"/>
    </row>
    <row r="64" spans="2:8" s="2" customFormat="1" ht="12.75" hidden="1">
      <c r="B64" s="414"/>
      <c r="C64" s="414"/>
      <c r="D64" s="414"/>
      <c r="E64" s="414"/>
      <c r="F64" s="414"/>
      <c r="G64" s="414"/>
      <c r="H64" s="414"/>
    </row>
    <row r="65" spans="2:8" s="2" customFormat="1" ht="12.75" hidden="1">
      <c r="B65" s="414"/>
      <c r="C65" s="414"/>
      <c r="D65" s="414"/>
      <c r="E65" s="414"/>
      <c r="F65" s="414"/>
      <c r="G65" s="414"/>
      <c r="H65" s="414"/>
    </row>
    <row r="66" spans="2:8" s="2" customFormat="1" ht="12.75" hidden="1">
      <c r="B66" s="414"/>
      <c r="C66" s="414"/>
      <c r="D66" s="414"/>
      <c r="E66" s="414"/>
      <c r="F66" s="414"/>
      <c r="G66" s="414"/>
      <c r="H66" s="414"/>
    </row>
    <row r="67" spans="2:8" s="2" customFormat="1" ht="12.75" hidden="1">
      <c r="B67" s="414"/>
      <c r="C67" s="414"/>
      <c r="D67" s="414"/>
      <c r="E67" s="414"/>
      <c r="F67" s="414"/>
      <c r="G67" s="414"/>
      <c r="H67" s="414"/>
    </row>
    <row r="68" spans="2:8" s="2" customFormat="1" ht="12.75" hidden="1">
      <c r="B68" s="414"/>
      <c r="C68" s="414"/>
      <c r="D68" s="414"/>
      <c r="E68" s="414"/>
      <c r="F68" s="414"/>
      <c r="G68" s="414"/>
      <c r="H68" s="414"/>
    </row>
    <row r="69" spans="2:8" s="2" customFormat="1" ht="12.75" hidden="1">
      <c r="B69" s="414"/>
      <c r="C69" s="414"/>
      <c r="D69" s="414"/>
      <c r="E69" s="414"/>
      <c r="F69" s="414"/>
      <c r="G69" s="414"/>
      <c r="H69" s="414"/>
    </row>
    <row r="70" spans="2:8" s="2" customFormat="1" ht="12.75" hidden="1">
      <c r="B70" s="414"/>
      <c r="C70" s="414"/>
      <c r="D70" s="414"/>
      <c r="E70" s="414"/>
      <c r="F70" s="414"/>
      <c r="G70" s="414"/>
      <c r="H70" s="414"/>
    </row>
    <row r="71" spans="2:8" s="2" customFormat="1" ht="12.75" hidden="1">
      <c r="B71" s="414"/>
      <c r="C71" s="414"/>
      <c r="D71" s="414"/>
      <c r="E71" s="414"/>
      <c r="F71" s="414"/>
      <c r="G71" s="414"/>
      <c r="H71" s="414"/>
    </row>
    <row r="72" spans="2:8" s="2" customFormat="1" ht="12.75" hidden="1">
      <c r="B72" s="414"/>
      <c r="C72" s="414"/>
      <c r="D72" s="414"/>
      <c r="E72" s="414"/>
      <c r="F72" s="414"/>
      <c r="G72" s="414"/>
      <c r="H72" s="414"/>
    </row>
    <row r="73" spans="2:8" s="2" customFormat="1" ht="12.75" hidden="1">
      <c r="B73" s="414"/>
      <c r="C73" s="414"/>
      <c r="D73" s="414"/>
      <c r="E73" s="414"/>
      <c r="F73" s="414"/>
      <c r="G73" s="414"/>
      <c r="H73" s="414"/>
    </row>
    <row r="74" spans="2:8" s="2" customFormat="1" ht="12.75" hidden="1">
      <c r="B74" s="414"/>
      <c r="C74" s="414"/>
      <c r="D74" s="414"/>
      <c r="E74" s="414"/>
      <c r="F74" s="414"/>
      <c r="G74" s="414"/>
      <c r="H74" s="414"/>
    </row>
    <row r="75" spans="2:8" s="2" customFormat="1" ht="12.75" hidden="1">
      <c r="B75" s="414"/>
      <c r="C75" s="414"/>
      <c r="D75" s="414"/>
      <c r="E75" s="414"/>
      <c r="F75" s="414"/>
      <c r="G75" s="414"/>
      <c r="H75" s="414"/>
    </row>
    <row r="76" spans="2:8" s="2" customFormat="1" ht="12.75" hidden="1">
      <c r="B76" s="414"/>
      <c r="C76" s="414"/>
      <c r="D76" s="414"/>
      <c r="E76" s="414"/>
      <c r="F76" s="414"/>
      <c r="G76" s="414"/>
      <c r="H76" s="414"/>
    </row>
    <row r="77" spans="2:8" s="2" customFormat="1" ht="12.75" hidden="1">
      <c r="B77" s="414"/>
      <c r="C77" s="414"/>
      <c r="D77" s="414"/>
      <c r="E77" s="414"/>
      <c r="F77" s="414"/>
      <c r="G77" s="414"/>
      <c r="H77" s="414"/>
    </row>
    <row r="78" spans="2:8" s="2" customFormat="1" ht="12.75" hidden="1">
      <c r="B78" s="414"/>
      <c r="C78" s="414"/>
      <c r="D78" s="414"/>
      <c r="E78" s="414"/>
      <c r="F78" s="414"/>
      <c r="G78" s="414"/>
      <c r="H78" s="414"/>
    </row>
    <row r="79" spans="2:8" s="2" customFormat="1" ht="12.75" hidden="1">
      <c r="B79" s="414"/>
      <c r="C79" s="414"/>
      <c r="D79" s="414"/>
      <c r="E79" s="414"/>
      <c r="F79" s="414"/>
      <c r="G79" s="414"/>
      <c r="H79" s="414"/>
    </row>
    <row r="80" spans="2:8" s="2" customFormat="1" ht="12.75" hidden="1">
      <c r="B80" s="414"/>
      <c r="C80" s="414"/>
      <c r="D80" s="414"/>
      <c r="E80" s="414"/>
      <c r="F80" s="414"/>
      <c r="G80" s="414"/>
      <c r="H80" s="414"/>
    </row>
    <row r="81" spans="2:8" s="2" customFormat="1" ht="12.75" hidden="1">
      <c r="B81" s="414"/>
      <c r="C81" s="414"/>
      <c r="D81" s="414"/>
      <c r="E81" s="414"/>
      <c r="F81" s="414"/>
      <c r="G81" s="414"/>
      <c r="H81" s="414"/>
    </row>
    <row r="82" spans="2:8" s="2" customFormat="1" ht="12.75" hidden="1">
      <c r="B82" s="414"/>
      <c r="C82" s="414"/>
      <c r="D82" s="414"/>
      <c r="E82" s="414"/>
      <c r="F82" s="414"/>
      <c r="G82" s="414"/>
      <c r="H82" s="414"/>
    </row>
    <row r="83" spans="2:8" s="2" customFormat="1" ht="12.75" hidden="1">
      <c r="B83" s="414"/>
      <c r="C83" s="414"/>
      <c r="D83" s="414"/>
      <c r="E83" s="414"/>
      <c r="F83" s="414"/>
      <c r="G83" s="414"/>
      <c r="H83" s="414"/>
    </row>
    <row r="84" spans="2:8" s="2" customFormat="1" ht="12.75" hidden="1">
      <c r="B84" s="414"/>
      <c r="C84" s="414"/>
      <c r="D84" s="414"/>
      <c r="E84" s="414"/>
      <c r="F84" s="414"/>
      <c r="G84" s="414"/>
      <c r="H84" s="414"/>
    </row>
    <row r="85" spans="2:8" s="2" customFormat="1" ht="12.75" hidden="1">
      <c r="B85" s="414"/>
      <c r="C85" s="414"/>
      <c r="D85" s="414"/>
      <c r="E85" s="414"/>
      <c r="F85" s="414"/>
      <c r="G85" s="414"/>
      <c r="H85" s="414"/>
    </row>
    <row r="86" spans="2:8" s="2" customFormat="1" ht="12.75" hidden="1">
      <c r="B86" s="414"/>
      <c r="C86" s="414"/>
      <c r="D86" s="414"/>
      <c r="E86" s="414"/>
      <c r="F86" s="414"/>
      <c r="G86" s="414"/>
      <c r="H86" s="414"/>
    </row>
    <row r="87" spans="2:8" s="2" customFormat="1" ht="12.75" hidden="1">
      <c r="B87" s="414"/>
      <c r="C87" s="414"/>
      <c r="D87" s="414"/>
      <c r="E87" s="414"/>
      <c r="F87" s="414"/>
      <c r="G87" s="414"/>
      <c r="H87" s="414"/>
    </row>
    <row r="88" spans="2:8" s="2" customFormat="1" ht="12.75" hidden="1">
      <c r="B88" s="414"/>
      <c r="C88" s="414"/>
      <c r="D88" s="414"/>
      <c r="E88" s="414"/>
      <c r="F88" s="414"/>
      <c r="G88" s="414"/>
      <c r="H88" s="414"/>
    </row>
    <row r="89" spans="2:8" s="2" customFormat="1" ht="12.75" hidden="1">
      <c r="B89" s="414"/>
      <c r="C89" s="414"/>
      <c r="D89" s="414"/>
      <c r="E89" s="414"/>
      <c r="F89" s="414"/>
      <c r="G89" s="414"/>
      <c r="H89" s="414"/>
    </row>
    <row r="90" spans="2:8" s="2" customFormat="1" ht="12.75" hidden="1">
      <c r="B90" s="414"/>
      <c r="C90" s="414"/>
      <c r="D90" s="414"/>
      <c r="E90" s="414"/>
      <c r="F90" s="414"/>
      <c r="G90" s="414"/>
      <c r="H90" s="414"/>
    </row>
    <row r="91" spans="2:8" s="2" customFormat="1" ht="12.75" hidden="1">
      <c r="B91" s="414"/>
      <c r="C91" s="414"/>
      <c r="D91" s="414"/>
      <c r="E91" s="414"/>
      <c r="F91" s="414"/>
      <c r="G91" s="414"/>
      <c r="H91" s="414"/>
    </row>
    <row r="92" spans="2:8" s="2" customFormat="1" ht="12.75" hidden="1">
      <c r="B92" s="414"/>
      <c r="C92" s="414"/>
      <c r="D92" s="414"/>
      <c r="E92" s="414"/>
      <c r="F92" s="414"/>
      <c r="G92" s="414"/>
      <c r="H92" s="414"/>
    </row>
    <row r="93" spans="2:8" s="2" customFormat="1" ht="12.75" hidden="1">
      <c r="B93" s="414"/>
      <c r="C93" s="414"/>
      <c r="D93" s="414"/>
      <c r="E93" s="414"/>
      <c r="F93" s="414"/>
      <c r="G93" s="414"/>
      <c r="H93" s="414"/>
    </row>
    <row r="94" spans="2:8" s="2" customFormat="1" ht="12.75" hidden="1">
      <c r="B94" s="414"/>
      <c r="C94" s="414"/>
      <c r="D94" s="414"/>
      <c r="E94" s="414"/>
      <c r="F94" s="414"/>
      <c r="G94" s="414"/>
      <c r="H94" s="414"/>
    </row>
    <row r="95" spans="2:8" s="2" customFormat="1" ht="12.75" hidden="1">
      <c r="B95" s="414"/>
      <c r="C95" s="414"/>
      <c r="D95" s="414"/>
      <c r="E95" s="414"/>
      <c r="F95" s="414"/>
      <c r="G95" s="414"/>
      <c r="H95" s="414"/>
    </row>
    <row r="96" spans="2:8" s="2" customFormat="1" ht="12.75" hidden="1">
      <c r="B96" s="414"/>
      <c r="C96" s="414"/>
      <c r="D96" s="414"/>
      <c r="E96" s="414"/>
      <c r="F96" s="414"/>
      <c r="G96" s="414"/>
      <c r="H96" s="414"/>
    </row>
    <row r="97" spans="2:8" s="2" customFormat="1" ht="12.75" hidden="1">
      <c r="B97" s="414"/>
      <c r="C97" s="414"/>
      <c r="D97" s="414"/>
      <c r="E97" s="414"/>
      <c r="F97" s="414"/>
      <c r="G97" s="414"/>
      <c r="H97" s="414"/>
    </row>
    <row r="98" spans="2:8" s="2" customFormat="1" ht="12.75" hidden="1">
      <c r="B98" s="414"/>
      <c r="C98" s="414"/>
      <c r="D98" s="414"/>
      <c r="E98" s="414"/>
      <c r="F98" s="414"/>
      <c r="G98" s="414"/>
      <c r="H98" s="414"/>
    </row>
    <row r="99" spans="2:8" s="2" customFormat="1" ht="12.75" hidden="1">
      <c r="B99" s="414"/>
      <c r="C99" s="414"/>
      <c r="D99" s="414"/>
      <c r="E99" s="414"/>
      <c r="F99" s="414"/>
      <c r="G99" s="414"/>
      <c r="H99" s="414"/>
    </row>
    <row r="100" spans="2:8" s="2" customFormat="1" ht="12.75" hidden="1">
      <c r="B100" s="414"/>
      <c r="C100" s="414"/>
      <c r="D100" s="414"/>
      <c r="E100" s="414"/>
      <c r="F100" s="414"/>
      <c r="G100" s="414"/>
      <c r="H100" s="414"/>
    </row>
    <row r="101" spans="2:8" s="2" customFormat="1" ht="12.75" hidden="1">
      <c r="B101" s="414"/>
      <c r="C101" s="414"/>
      <c r="D101" s="414"/>
      <c r="E101" s="414"/>
      <c r="F101" s="414"/>
      <c r="G101" s="414"/>
      <c r="H101" s="414"/>
    </row>
    <row r="102" spans="2:8" s="2" customFormat="1" ht="12.75" hidden="1">
      <c r="B102" s="414"/>
      <c r="C102" s="414"/>
      <c r="D102" s="414"/>
      <c r="E102" s="414"/>
      <c r="F102" s="414"/>
      <c r="G102" s="414"/>
      <c r="H102" s="414"/>
    </row>
    <row r="103" spans="2:8" s="2" customFormat="1" ht="12.75" hidden="1">
      <c r="B103" s="414"/>
      <c r="C103" s="414"/>
      <c r="D103" s="414"/>
      <c r="E103" s="414"/>
      <c r="F103" s="414"/>
      <c r="G103" s="414"/>
      <c r="H103" s="414"/>
    </row>
    <row r="104" spans="2:8" s="2" customFormat="1" ht="12.75" hidden="1">
      <c r="B104" s="414"/>
      <c r="C104" s="414"/>
      <c r="D104" s="414"/>
      <c r="E104" s="414"/>
      <c r="F104" s="414"/>
      <c r="G104" s="414"/>
      <c r="H104" s="414"/>
    </row>
    <row r="105" spans="2:8" s="2" customFormat="1" ht="12.75" hidden="1">
      <c r="B105" s="414"/>
      <c r="C105" s="414"/>
      <c r="D105" s="414"/>
      <c r="E105" s="414"/>
      <c r="F105" s="414"/>
      <c r="G105" s="414"/>
      <c r="H105" s="414"/>
    </row>
    <row r="106" spans="2:8" s="2" customFormat="1" ht="12.75" hidden="1">
      <c r="B106" s="414"/>
      <c r="C106" s="414"/>
      <c r="D106" s="414"/>
      <c r="E106" s="414"/>
      <c r="F106" s="414"/>
      <c r="G106" s="414"/>
      <c r="H106" s="414"/>
    </row>
    <row r="107" spans="2:8" s="2" customFormat="1" ht="12.75" hidden="1">
      <c r="B107" s="414"/>
      <c r="C107" s="414"/>
      <c r="D107" s="414"/>
      <c r="E107" s="414"/>
      <c r="F107" s="414"/>
      <c r="G107" s="414"/>
      <c r="H107" s="414"/>
    </row>
    <row r="108" spans="2:8" s="2" customFormat="1" ht="12.75" hidden="1">
      <c r="B108" s="414"/>
      <c r="C108" s="414"/>
      <c r="D108" s="414"/>
      <c r="E108" s="414"/>
      <c r="F108" s="414"/>
      <c r="G108" s="414"/>
      <c r="H108" s="414"/>
    </row>
    <row r="109" spans="2:8" s="2" customFormat="1" ht="12.75" hidden="1">
      <c r="B109" s="414"/>
      <c r="C109" s="414"/>
      <c r="D109" s="414"/>
      <c r="E109" s="414"/>
      <c r="F109" s="414"/>
      <c r="G109" s="414"/>
      <c r="H109" s="414"/>
    </row>
    <row r="110" spans="2:8" s="2" customFormat="1" ht="12.75" hidden="1">
      <c r="B110" s="414"/>
      <c r="C110" s="414"/>
      <c r="D110" s="414"/>
      <c r="E110" s="414"/>
      <c r="F110" s="414"/>
      <c r="G110" s="414"/>
      <c r="H110" s="414"/>
    </row>
    <row r="111" spans="2:8" s="2" customFormat="1" ht="12.75" hidden="1">
      <c r="B111" s="414"/>
      <c r="C111" s="414"/>
      <c r="D111" s="414"/>
      <c r="E111" s="414"/>
      <c r="F111" s="414"/>
      <c r="G111" s="414"/>
      <c r="H111" s="414"/>
    </row>
    <row r="112" spans="2:8" s="2" customFormat="1" ht="12.75" hidden="1">
      <c r="B112" s="414"/>
      <c r="C112" s="414"/>
      <c r="D112" s="414"/>
      <c r="E112" s="414"/>
      <c r="F112" s="414"/>
      <c r="G112" s="414"/>
      <c r="H112" s="414"/>
    </row>
    <row r="113" spans="2:8" s="2" customFormat="1" ht="12.75" hidden="1">
      <c r="B113" s="414"/>
      <c r="C113" s="414"/>
      <c r="D113" s="414"/>
      <c r="E113" s="414"/>
      <c r="F113" s="414"/>
      <c r="G113" s="414"/>
      <c r="H113" s="414"/>
    </row>
    <row r="114" spans="2:8" s="2" customFormat="1" ht="12.75" hidden="1">
      <c r="B114" s="414"/>
      <c r="C114" s="414"/>
      <c r="D114" s="414"/>
      <c r="E114" s="414"/>
      <c r="F114" s="414"/>
      <c r="G114" s="414"/>
      <c r="H114" s="414"/>
    </row>
    <row r="115" spans="2:8" s="2" customFormat="1" ht="12.75" hidden="1">
      <c r="B115" s="414"/>
      <c r="C115" s="414"/>
      <c r="D115" s="414"/>
      <c r="E115" s="414"/>
      <c r="F115" s="414"/>
      <c r="G115" s="414"/>
      <c r="H115" s="414"/>
    </row>
    <row r="116" spans="2:8" s="2" customFormat="1" ht="12.75" hidden="1">
      <c r="B116" s="414"/>
      <c r="C116" s="414"/>
      <c r="D116" s="414"/>
      <c r="E116" s="414"/>
      <c r="F116" s="414"/>
      <c r="G116" s="414"/>
      <c r="H116" s="414"/>
    </row>
    <row r="117" spans="2:8" s="2" customFormat="1" ht="12.75" hidden="1">
      <c r="B117" s="414"/>
      <c r="C117" s="414"/>
      <c r="D117" s="414"/>
      <c r="E117" s="414"/>
      <c r="F117" s="414"/>
      <c r="G117" s="414"/>
      <c r="H117" s="414"/>
    </row>
    <row r="118" spans="2:8" s="2" customFormat="1" ht="12.75" hidden="1">
      <c r="B118" s="414"/>
      <c r="C118" s="414"/>
      <c r="D118" s="414"/>
      <c r="E118" s="414"/>
      <c r="F118" s="414"/>
      <c r="G118" s="414"/>
      <c r="H118" s="414"/>
    </row>
    <row r="119" spans="2:8" s="2" customFormat="1" ht="12.75" hidden="1">
      <c r="B119" s="414"/>
      <c r="C119" s="414"/>
      <c r="D119" s="414"/>
      <c r="E119" s="414"/>
      <c r="F119" s="414"/>
      <c r="G119" s="414"/>
      <c r="H119" s="414"/>
    </row>
    <row r="120" spans="2:8" s="2" customFormat="1" ht="12.75" hidden="1">
      <c r="B120" s="414"/>
      <c r="C120" s="414"/>
      <c r="D120" s="414"/>
      <c r="E120" s="414"/>
      <c r="F120" s="414"/>
      <c r="G120" s="414"/>
      <c r="H120" s="414"/>
    </row>
    <row r="121" spans="2:8" s="2" customFormat="1" ht="12.75" hidden="1">
      <c r="B121" s="414"/>
      <c r="C121" s="414"/>
      <c r="D121" s="414"/>
      <c r="E121" s="414"/>
      <c r="F121" s="414"/>
      <c r="G121" s="414"/>
      <c r="H121" s="414"/>
    </row>
    <row r="122" spans="2:8" s="2" customFormat="1" ht="12.75" hidden="1">
      <c r="B122" s="414"/>
      <c r="C122" s="414"/>
      <c r="D122" s="414"/>
      <c r="E122" s="414"/>
      <c r="F122" s="414"/>
      <c r="G122" s="414"/>
      <c r="H122" s="414"/>
    </row>
    <row r="123" spans="2:8" s="2" customFormat="1" ht="12.75" hidden="1">
      <c r="B123" s="414"/>
      <c r="C123" s="414"/>
      <c r="D123" s="414"/>
      <c r="E123" s="414"/>
      <c r="F123" s="414"/>
      <c r="G123" s="414"/>
      <c r="H123" s="414"/>
    </row>
    <row r="124" spans="2:8" s="2" customFormat="1" ht="12.75" hidden="1">
      <c r="B124" s="414"/>
      <c r="C124" s="414"/>
      <c r="D124" s="414"/>
      <c r="E124" s="414"/>
      <c r="F124" s="414"/>
      <c r="G124" s="414"/>
      <c r="H124" s="414"/>
    </row>
    <row r="125" spans="2:8" s="2" customFormat="1" ht="12.75" hidden="1">
      <c r="B125" s="414"/>
      <c r="C125" s="414"/>
      <c r="D125" s="414"/>
      <c r="E125" s="414"/>
      <c r="F125" s="414"/>
      <c r="G125" s="414"/>
      <c r="H125" s="414"/>
    </row>
    <row r="126" spans="2:8" s="2" customFormat="1" ht="12.75" hidden="1">
      <c r="B126" s="414"/>
      <c r="C126" s="414"/>
      <c r="D126" s="414"/>
      <c r="E126" s="414"/>
      <c r="F126" s="414"/>
      <c r="G126" s="414"/>
      <c r="H126" s="414"/>
    </row>
    <row r="127" spans="2:8" s="2" customFormat="1" ht="12.75" hidden="1">
      <c r="B127" s="414"/>
      <c r="C127" s="414"/>
      <c r="D127" s="414"/>
      <c r="E127" s="414"/>
      <c r="F127" s="414"/>
      <c r="G127" s="414"/>
      <c r="H127" s="414"/>
    </row>
    <row r="128" spans="2:8" s="2" customFormat="1" ht="12.75" hidden="1">
      <c r="B128" s="414"/>
      <c r="C128" s="414"/>
      <c r="D128" s="414"/>
      <c r="E128" s="414"/>
      <c r="F128" s="414"/>
      <c r="G128" s="414"/>
      <c r="H128" s="414"/>
    </row>
    <row r="129" spans="2:8" s="2" customFormat="1" ht="12.75" hidden="1">
      <c r="B129" s="414"/>
      <c r="C129" s="414"/>
      <c r="D129" s="414"/>
      <c r="E129" s="414"/>
      <c r="F129" s="414"/>
      <c r="G129" s="414"/>
      <c r="H129" s="414"/>
    </row>
    <row r="130" spans="2:8" s="2" customFormat="1" ht="12.75" hidden="1">
      <c r="B130" s="414"/>
      <c r="C130" s="414"/>
      <c r="D130" s="414"/>
      <c r="E130" s="414"/>
      <c r="F130" s="414"/>
      <c r="G130" s="414"/>
      <c r="H130" s="414"/>
    </row>
    <row r="131" spans="2:8" s="2" customFormat="1" ht="12.75" hidden="1">
      <c r="B131" s="414"/>
      <c r="C131" s="414"/>
      <c r="D131" s="414"/>
      <c r="E131" s="414"/>
      <c r="F131" s="414"/>
      <c r="G131" s="414"/>
      <c r="H131" s="414"/>
    </row>
    <row r="132" spans="2:8" s="2" customFormat="1" ht="12.75" hidden="1">
      <c r="B132" s="414"/>
      <c r="C132" s="414"/>
      <c r="D132" s="414"/>
      <c r="E132" s="414"/>
      <c r="F132" s="414"/>
      <c r="G132" s="414"/>
      <c r="H132" s="414"/>
    </row>
    <row r="133" spans="2:8" s="2" customFormat="1" ht="12.75" hidden="1">
      <c r="B133" s="414"/>
      <c r="C133" s="414"/>
      <c r="D133" s="414"/>
      <c r="E133" s="414"/>
      <c r="F133" s="414"/>
      <c r="G133" s="414"/>
      <c r="H133" s="414"/>
    </row>
    <row r="134" spans="2:8" s="2" customFormat="1" ht="12.75" hidden="1">
      <c r="B134" s="414"/>
      <c r="C134" s="414"/>
      <c r="D134" s="414"/>
      <c r="E134" s="414"/>
      <c r="F134" s="414"/>
      <c r="G134" s="414"/>
      <c r="H134" s="414"/>
    </row>
    <row r="135" spans="2:8" s="2" customFormat="1" ht="12.75" hidden="1">
      <c r="B135" s="414"/>
      <c r="C135" s="414"/>
      <c r="D135" s="414"/>
      <c r="E135" s="414"/>
      <c r="F135" s="414"/>
      <c r="G135" s="414"/>
      <c r="H135" s="414"/>
    </row>
    <row r="136" spans="2:8" s="2" customFormat="1" ht="12.75" hidden="1">
      <c r="B136" s="414"/>
      <c r="C136" s="414"/>
      <c r="D136" s="414"/>
      <c r="E136" s="414"/>
      <c r="F136" s="414"/>
      <c r="G136" s="414"/>
      <c r="H136" s="414"/>
    </row>
    <row r="137" spans="2:8" s="2" customFormat="1" ht="12.75" hidden="1">
      <c r="B137" s="414"/>
      <c r="C137" s="414"/>
      <c r="D137" s="414"/>
      <c r="E137" s="414"/>
      <c r="F137" s="414"/>
      <c r="G137" s="414"/>
      <c r="H137" s="414"/>
    </row>
    <row r="138" spans="2:8" s="2" customFormat="1" ht="12.75" hidden="1">
      <c r="B138" s="414"/>
      <c r="C138" s="414"/>
      <c r="D138" s="414"/>
      <c r="E138" s="414"/>
      <c r="F138" s="414"/>
      <c r="G138" s="414"/>
      <c r="H138" s="414"/>
    </row>
    <row r="139" spans="2:8" s="2" customFormat="1" ht="12.75" hidden="1">
      <c r="B139" s="414"/>
      <c r="C139" s="414"/>
      <c r="D139" s="414"/>
      <c r="E139" s="414"/>
      <c r="F139" s="414"/>
      <c r="G139" s="414"/>
      <c r="H139" s="414"/>
    </row>
    <row r="140" spans="2:8" s="2" customFormat="1" ht="12.75" hidden="1">
      <c r="B140" s="414"/>
      <c r="C140" s="414"/>
      <c r="D140" s="414"/>
      <c r="E140" s="414"/>
      <c r="F140" s="414"/>
      <c r="G140" s="414"/>
      <c r="H140" s="414"/>
    </row>
    <row r="141" spans="2:8" s="2" customFormat="1" ht="12.75" hidden="1">
      <c r="B141" s="414"/>
      <c r="C141" s="414"/>
      <c r="D141" s="414"/>
      <c r="E141" s="414"/>
      <c r="F141" s="414"/>
      <c r="G141" s="414"/>
      <c r="H141" s="414"/>
    </row>
    <row r="142" spans="2:8" s="2" customFormat="1" ht="12.75" hidden="1">
      <c r="B142" s="414"/>
      <c r="C142" s="414"/>
      <c r="D142" s="414"/>
      <c r="E142" s="414"/>
      <c r="F142" s="414"/>
      <c r="G142" s="414"/>
      <c r="H142" s="414"/>
    </row>
    <row r="143" spans="2:8" s="2" customFormat="1" ht="12.75" hidden="1">
      <c r="B143" s="414"/>
      <c r="C143" s="414"/>
      <c r="D143" s="414"/>
      <c r="E143" s="414"/>
      <c r="F143" s="414"/>
      <c r="G143" s="414"/>
      <c r="H143" s="414"/>
    </row>
    <row r="144" spans="2:8" s="2" customFormat="1" ht="12.75" hidden="1">
      <c r="B144" s="414"/>
      <c r="C144" s="414"/>
      <c r="D144" s="414"/>
      <c r="E144" s="414"/>
      <c r="F144" s="414"/>
      <c r="G144" s="414"/>
      <c r="H144" s="414"/>
    </row>
    <row r="145" spans="2:8" s="2" customFormat="1" ht="12.75" hidden="1">
      <c r="B145" s="414"/>
      <c r="C145" s="414"/>
      <c r="D145" s="414"/>
      <c r="E145" s="414"/>
      <c r="F145" s="414"/>
      <c r="G145" s="414"/>
      <c r="H145" s="414"/>
    </row>
  </sheetData>
  <mergeCells count="9">
    <mergeCell ref="B53:H53"/>
    <mergeCell ref="B52:H52"/>
    <mergeCell ref="B3:B6"/>
    <mergeCell ref="C4:F4"/>
    <mergeCell ref="G4:H4"/>
    <mergeCell ref="C5:D5"/>
    <mergeCell ref="E5:F5"/>
    <mergeCell ref="G5:G6"/>
    <mergeCell ref="H5:H6"/>
  </mergeCells>
  <hyperlinks>
    <hyperlink ref="B1" location="ToC!A1" display="Back to Table of Contents" xr:uid="{92EEABD3-3483-46AB-A165-9F06774039DB}"/>
  </hyperlinks>
  <pageMargins left="0.5" right="0.5" top="0.5" bottom="0.5" header="0.25" footer="0.3"/>
  <pageSetup scale="77" orientation="landscape" r:id="rId1"/>
  <headerFooter>
    <oddFooter>&amp;L&amp;G&amp;CSupplementary Regulatory Capital Disclosure&amp;R Page &amp;P of &amp;N</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22CF4-FC82-48B3-BA2C-3BD717BD7B12}">
  <sheetPr codeName="Sheet32">
    <tabColor theme="5"/>
  </sheetPr>
  <dimension ref="A1:E147"/>
  <sheetViews>
    <sheetView zoomScale="115" zoomScaleNormal="115" workbookViewId="0"/>
  </sheetViews>
  <sheetFormatPr defaultColWidth="0" defaultRowHeight="15" zeroHeight="1"/>
  <cols>
    <col min="1" max="1" width="1.5703125" style="1" customWidth="1"/>
    <col min="2" max="2" width="37.42578125" style="1" customWidth="1"/>
    <col min="3" max="4" width="22.5703125" style="1" customWidth="1"/>
    <col min="5" max="5" width="1.5703125" style="1" customWidth="1"/>
    <col min="6" max="16384" width="8.5703125" style="1" hidden="1"/>
  </cols>
  <sheetData>
    <row r="1" spans="2:4" ht="12" customHeight="1">
      <c r="B1" s="141" t="s">
        <v>126</v>
      </c>
    </row>
    <row r="2" spans="2:4" s="49" customFormat="1" ht="20.100000000000001" customHeight="1">
      <c r="B2" s="1162" t="s">
        <v>1072</v>
      </c>
      <c r="C2" s="1161"/>
      <c r="D2" s="1160"/>
    </row>
    <row r="3" spans="2:4" s="2" customFormat="1" ht="15" customHeight="1">
      <c r="B3" s="2128" t="s">
        <v>162</v>
      </c>
      <c r="C3" s="1159" t="s">
        <v>235</v>
      </c>
      <c r="D3" s="1158" t="s">
        <v>422</v>
      </c>
    </row>
    <row r="4" spans="2:4" s="2" customFormat="1" ht="12.75">
      <c r="B4" s="2129"/>
      <c r="C4" s="997" t="s">
        <v>1071</v>
      </c>
      <c r="D4" s="996" t="s">
        <v>1070</v>
      </c>
    </row>
    <row r="5" spans="2:4" s="2" customFormat="1" ht="12.75">
      <c r="B5" s="1157" t="str">
        <f>CurrQtr</f>
        <v>Q3 2022</v>
      </c>
      <c r="C5" s="1156"/>
      <c r="D5" s="1155"/>
    </row>
    <row r="6" spans="2:4" s="2" customFormat="1" ht="12.75">
      <c r="B6" s="1154" t="s">
        <v>1069</v>
      </c>
      <c r="C6" s="348"/>
      <c r="D6" s="1145"/>
    </row>
    <row r="7" spans="2:4" s="2" customFormat="1" ht="12.75">
      <c r="B7" s="1146" t="s">
        <v>1068</v>
      </c>
      <c r="C7" s="348">
        <v>5754</v>
      </c>
      <c r="D7" s="1145">
        <v>1507</v>
      </c>
    </row>
    <row r="8" spans="2:4" s="2" customFormat="1" ht="12.75">
      <c r="B8" s="1146" t="s">
        <v>1067</v>
      </c>
      <c r="C8" s="667">
        <v>0</v>
      </c>
      <c r="D8" s="1151">
        <v>0</v>
      </c>
    </row>
    <row r="9" spans="2:4" s="2" customFormat="1" ht="12.75">
      <c r="B9" s="1146" t="s">
        <v>1066</v>
      </c>
      <c r="C9" s="1135">
        <v>5754</v>
      </c>
      <c r="D9" s="1153">
        <v>1507</v>
      </c>
    </row>
    <row r="10" spans="2:4" s="2" customFormat="1" ht="12.75">
      <c r="B10" s="1146" t="s">
        <v>1065</v>
      </c>
      <c r="C10" s="348">
        <v>17098</v>
      </c>
      <c r="D10" s="1145">
        <v>201</v>
      </c>
    </row>
    <row r="11" spans="2:4" s="2" customFormat="1" ht="12.75">
      <c r="B11" s="1146" t="s">
        <v>1064</v>
      </c>
      <c r="C11" s="348">
        <v>0</v>
      </c>
      <c r="D11" s="1145">
        <v>0</v>
      </c>
    </row>
    <row r="12" spans="2:4" s="2" customFormat="1" ht="12.75">
      <c r="B12" s="1152" t="s">
        <v>1063</v>
      </c>
      <c r="C12" s="667">
        <v>0</v>
      </c>
      <c r="D12" s="1151">
        <v>0</v>
      </c>
    </row>
    <row r="13" spans="2:4" s="2" customFormat="1" ht="12.75">
      <c r="B13" s="1150" t="s">
        <v>1062</v>
      </c>
      <c r="C13" s="664">
        <v>22852</v>
      </c>
      <c r="D13" s="1149">
        <v>1708</v>
      </c>
    </row>
    <row r="14" spans="2:4" s="2" customFormat="1" ht="12.75">
      <c r="B14" s="1148" t="s">
        <v>1061</v>
      </c>
      <c r="C14" s="491"/>
      <c r="D14" s="1147"/>
    </row>
    <row r="15" spans="2:4" s="2" customFormat="1" ht="12.75">
      <c r="B15" s="1146" t="s">
        <v>1060</v>
      </c>
      <c r="C15" s="348">
        <v>559</v>
      </c>
      <c r="D15" s="1145">
        <v>15</v>
      </c>
    </row>
    <row r="16" spans="2:4" s="2" customFormat="1" ht="12.75">
      <c r="B16" s="1144" t="s">
        <v>1059</v>
      </c>
      <c r="C16" s="1143">
        <v>0</v>
      </c>
      <c r="D16" s="1142">
        <v>-23</v>
      </c>
    </row>
    <row r="17" spans="2:4" s="2" customFormat="1" ht="7.35" customHeight="1">
      <c r="B17" s="2" t="s">
        <v>244</v>
      </c>
    </row>
    <row r="18" spans="2:4" s="2" customFormat="1" ht="12.75">
      <c r="B18" s="1157" t="str">
        <f>LastQtr</f>
        <v>Q2 2022</v>
      </c>
      <c r="C18" s="1156"/>
      <c r="D18" s="1155"/>
    </row>
    <row r="19" spans="2:4" s="2" customFormat="1" ht="12.75">
      <c r="B19" s="1154" t="s">
        <v>1069</v>
      </c>
      <c r="C19" s="348"/>
      <c r="D19" s="1145"/>
    </row>
    <row r="20" spans="2:4" s="2" customFormat="1" ht="12.75">
      <c r="B20" s="1146" t="s">
        <v>1068</v>
      </c>
      <c r="C20" s="348">
        <v>4424</v>
      </c>
      <c r="D20" s="1145">
        <v>1964</v>
      </c>
    </row>
    <row r="21" spans="2:4" s="2" customFormat="1" ht="12.75">
      <c r="B21" s="1146" t="s">
        <v>1067</v>
      </c>
      <c r="C21" s="667">
        <v>0</v>
      </c>
      <c r="D21" s="1151">
        <v>0</v>
      </c>
    </row>
    <row r="22" spans="2:4" s="2" customFormat="1" ht="12.75">
      <c r="B22" s="1146" t="s">
        <v>1066</v>
      </c>
      <c r="C22" s="1135">
        <v>4424</v>
      </c>
      <c r="D22" s="1153">
        <v>1964</v>
      </c>
    </row>
    <row r="23" spans="2:4" s="2" customFormat="1" ht="12.75">
      <c r="B23" s="1146" t="s">
        <v>1065</v>
      </c>
      <c r="C23" s="348">
        <v>17886</v>
      </c>
      <c r="D23" s="1145">
        <v>440</v>
      </c>
    </row>
    <row r="24" spans="2:4" s="2" customFormat="1" ht="12.75">
      <c r="B24" s="1146" t="s">
        <v>1064</v>
      </c>
      <c r="C24" s="348">
        <v>0</v>
      </c>
      <c r="D24" s="1145">
        <v>0</v>
      </c>
    </row>
    <row r="25" spans="2:4" s="2" customFormat="1" ht="12.75">
      <c r="B25" s="1152" t="s">
        <v>1063</v>
      </c>
      <c r="C25" s="667">
        <v>0</v>
      </c>
      <c r="D25" s="1151">
        <v>0</v>
      </c>
    </row>
    <row r="26" spans="2:4" s="2" customFormat="1" ht="12.75">
      <c r="B26" s="1150" t="s">
        <v>1062</v>
      </c>
      <c r="C26" s="664">
        <v>22310</v>
      </c>
      <c r="D26" s="1149">
        <v>2404</v>
      </c>
    </row>
    <row r="27" spans="2:4" s="2" customFormat="1" ht="12.75">
      <c r="B27" s="1148" t="s">
        <v>1061</v>
      </c>
      <c r="C27" s="491"/>
      <c r="D27" s="1147"/>
    </row>
    <row r="28" spans="2:4" s="2" customFormat="1" ht="12.75">
      <c r="B28" s="1146" t="s">
        <v>1060</v>
      </c>
      <c r="C28" s="348">
        <v>472</v>
      </c>
      <c r="D28" s="1145">
        <v>15</v>
      </c>
    </row>
    <row r="29" spans="2:4" s="2" customFormat="1" ht="12.75">
      <c r="B29" s="1144" t="s">
        <v>1059</v>
      </c>
      <c r="C29" s="1143">
        <v>0</v>
      </c>
      <c r="D29" s="1142">
        <v>-27</v>
      </c>
    </row>
    <row r="30" spans="2:4" s="2" customFormat="1" ht="7.35" customHeight="1">
      <c r="B30" s="2" t="s">
        <v>244</v>
      </c>
    </row>
    <row r="31" spans="2:4" s="2" customFormat="1" ht="12.75">
      <c r="B31" s="1157" t="str">
        <f>Last2Qtr</f>
        <v>Q1 2022</v>
      </c>
      <c r="C31" s="1156"/>
      <c r="D31" s="1155"/>
    </row>
    <row r="32" spans="2:4" s="2" customFormat="1" ht="12.75">
      <c r="B32" s="1154" t="s">
        <v>1069</v>
      </c>
      <c r="C32" s="348"/>
      <c r="D32" s="1145"/>
    </row>
    <row r="33" spans="2:4" s="2" customFormat="1" ht="12.75">
      <c r="B33" s="1146" t="s">
        <v>1068</v>
      </c>
      <c r="C33" s="348">
        <v>5860</v>
      </c>
      <c r="D33" s="1145">
        <v>2005</v>
      </c>
    </row>
    <row r="34" spans="2:4" s="2" customFormat="1" ht="12.75">
      <c r="B34" s="1146" t="s">
        <v>1067</v>
      </c>
      <c r="C34" s="667">
        <v>0</v>
      </c>
      <c r="D34" s="1151">
        <v>0</v>
      </c>
    </row>
    <row r="35" spans="2:4" s="2" customFormat="1" ht="12.75">
      <c r="B35" s="1146" t="s">
        <v>1066</v>
      </c>
      <c r="C35" s="1135">
        <v>5860</v>
      </c>
      <c r="D35" s="1153">
        <v>2005</v>
      </c>
    </row>
    <row r="36" spans="2:4" s="2" customFormat="1" ht="12.75">
      <c r="B36" s="1146" t="s">
        <v>1065</v>
      </c>
      <c r="C36" s="348">
        <v>19181</v>
      </c>
      <c r="D36" s="1145">
        <v>813</v>
      </c>
    </row>
    <row r="37" spans="2:4" s="2" customFormat="1" ht="12.75">
      <c r="B37" s="1146" t="s">
        <v>1064</v>
      </c>
      <c r="C37" s="348">
        <v>0</v>
      </c>
      <c r="D37" s="1145">
        <v>0</v>
      </c>
    </row>
    <row r="38" spans="2:4" s="2" customFormat="1" ht="12.75">
      <c r="B38" s="1152" t="s">
        <v>1063</v>
      </c>
      <c r="C38" s="667">
        <v>0</v>
      </c>
      <c r="D38" s="1151">
        <v>0</v>
      </c>
    </row>
    <row r="39" spans="2:4" s="2" customFormat="1" ht="12.75">
      <c r="B39" s="1150" t="s">
        <v>1062</v>
      </c>
      <c r="C39" s="664">
        <v>25041</v>
      </c>
      <c r="D39" s="1149">
        <v>2818</v>
      </c>
    </row>
    <row r="40" spans="2:4" s="2" customFormat="1" ht="12.75">
      <c r="B40" s="1148" t="s">
        <v>1061</v>
      </c>
      <c r="C40" s="491"/>
      <c r="D40" s="1147"/>
    </row>
    <row r="41" spans="2:4" s="2" customFormat="1" ht="12.75">
      <c r="B41" s="1146" t="s">
        <v>1060</v>
      </c>
      <c r="C41" s="348">
        <v>335</v>
      </c>
      <c r="D41" s="1145">
        <v>7</v>
      </c>
    </row>
    <row r="42" spans="2:4" s="2" customFormat="1" ht="12.75">
      <c r="B42" s="1144" t="s">
        <v>1059</v>
      </c>
      <c r="C42" s="1143">
        <v>0</v>
      </c>
      <c r="D42" s="1142">
        <v>-26</v>
      </c>
    </row>
    <row r="43" spans="2:4" s="2" customFormat="1" ht="7.35" customHeight="1">
      <c r="B43" s="2" t="s">
        <v>244</v>
      </c>
    </row>
    <row r="44" spans="2:4" s="2" customFormat="1" ht="12.75">
      <c r="B44" s="1157" t="str">
        <f>Last3Qtr</f>
        <v>Q4 2021</v>
      </c>
      <c r="C44" s="1156"/>
      <c r="D44" s="1155"/>
    </row>
    <row r="45" spans="2:4" s="2" customFormat="1" ht="12.75">
      <c r="B45" s="1154" t="s">
        <v>1069</v>
      </c>
      <c r="C45" s="348"/>
      <c r="D45" s="1145"/>
    </row>
    <row r="46" spans="2:4" s="2" customFormat="1" ht="12.75">
      <c r="B46" s="1146" t="s">
        <v>1068</v>
      </c>
      <c r="C46" s="348">
        <v>6167</v>
      </c>
      <c r="D46" s="1145">
        <v>2189</v>
      </c>
    </row>
    <row r="47" spans="2:4" s="2" customFormat="1" ht="12.75">
      <c r="B47" s="1146" t="s">
        <v>1067</v>
      </c>
      <c r="C47" s="667">
        <v>0</v>
      </c>
      <c r="D47" s="1151">
        <v>0</v>
      </c>
    </row>
    <row r="48" spans="2:4" s="2" customFormat="1" ht="12.75">
      <c r="B48" s="1146" t="s">
        <v>1066</v>
      </c>
      <c r="C48" s="1135">
        <v>6167</v>
      </c>
      <c r="D48" s="1153">
        <v>2189</v>
      </c>
    </row>
    <row r="49" spans="2:4" s="2" customFormat="1" ht="12.75">
      <c r="B49" s="1146" t="s">
        <v>1065</v>
      </c>
      <c r="C49" s="348">
        <v>18567</v>
      </c>
      <c r="D49" s="1145">
        <v>498</v>
      </c>
    </row>
    <row r="50" spans="2:4" s="2" customFormat="1" ht="12.75">
      <c r="B50" s="1146" t="s">
        <v>1064</v>
      </c>
      <c r="C50" s="348">
        <v>0</v>
      </c>
      <c r="D50" s="1145">
        <v>0</v>
      </c>
    </row>
    <row r="51" spans="2:4" s="2" customFormat="1" ht="12.75">
      <c r="B51" s="1152" t="s">
        <v>1063</v>
      </c>
      <c r="C51" s="667">
        <v>0</v>
      </c>
      <c r="D51" s="1151">
        <v>0</v>
      </c>
    </row>
    <row r="52" spans="2:4" s="2" customFormat="1" ht="12.75">
      <c r="B52" s="1150" t="s">
        <v>1062</v>
      </c>
      <c r="C52" s="664">
        <v>24734</v>
      </c>
      <c r="D52" s="1149">
        <v>2687</v>
      </c>
    </row>
    <row r="53" spans="2:4" s="2" customFormat="1" ht="12.75">
      <c r="B53" s="1148" t="s">
        <v>1061</v>
      </c>
      <c r="C53" s="491"/>
      <c r="D53" s="1147"/>
    </row>
    <row r="54" spans="2:4" s="2" customFormat="1" ht="12.75">
      <c r="B54" s="1146" t="s">
        <v>1060</v>
      </c>
      <c r="C54" s="348">
        <v>237</v>
      </c>
      <c r="D54" s="1145">
        <v>8</v>
      </c>
    </row>
    <row r="55" spans="2:4" s="2" customFormat="1" ht="12.75">
      <c r="B55" s="1144" t="s">
        <v>1059</v>
      </c>
      <c r="C55" s="1143">
        <v>0</v>
      </c>
      <c r="D55" s="1142">
        <v>-30</v>
      </c>
    </row>
    <row r="56" spans="2:4" s="2" customFormat="1" ht="7.35" customHeight="1">
      <c r="B56" s="2" t="s">
        <v>244</v>
      </c>
    </row>
    <row r="57" spans="2:4" s="2" customFormat="1" ht="12.75" hidden="1">
      <c r="B57" s="1055"/>
    </row>
    <row r="58" spans="2:4" s="2" customFormat="1" ht="12.75" hidden="1">
      <c r="B58" s="522"/>
    </row>
    <row r="59" spans="2:4" s="2" customFormat="1" ht="12.75" hidden="1">
      <c r="B59" s="522"/>
    </row>
    <row r="60" spans="2:4" s="2" customFormat="1" ht="12.75" hidden="1">
      <c r="B60" s="522"/>
    </row>
    <row r="61" spans="2:4" s="2" customFormat="1" ht="12.75" hidden="1">
      <c r="B61" s="522"/>
    </row>
    <row r="62" spans="2:4" s="2" customFormat="1" ht="12.75" hidden="1">
      <c r="B62" s="522"/>
    </row>
    <row r="63" spans="2:4" s="2" customFormat="1" ht="12.75" hidden="1">
      <c r="B63" s="522"/>
    </row>
    <row r="64" spans="2:4" s="2" customFormat="1" ht="12.75" hidden="1"/>
    <row r="65" spans="2:4" s="2" customFormat="1" ht="12.75" hidden="1">
      <c r="B65" s="1055"/>
    </row>
    <row r="66" spans="2:4" s="2" customFormat="1" ht="12.75" hidden="1">
      <c r="B66" s="1055"/>
    </row>
    <row r="67" spans="2:4" s="2" customFormat="1" ht="12.75" hidden="1">
      <c r="B67" s="1055"/>
    </row>
    <row r="68" spans="2:4" s="2" customFormat="1" ht="12.75" hidden="1">
      <c r="B68" s="1055"/>
    </row>
    <row r="69" spans="2:4" s="2" customFormat="1" ht="12.75" hidden="1">
      <c r="B69" s="1055"/>
    </row>
    <row r="70" spans="2:4" s="2" customFormat="1" ht="12.75" hidden="1">
      <c r="B70" s="1055"/>
    </row>
    <row r="71" spans="2:4" s="2" customFormat="1" ht="23.25" hidden="1" customHeight="1">
      <c r="B71" s="2071"/>
      <c r="C71" s="2071"/>
      <c r="D71" s="2071"/>
    </row>
    <row r="72" spans="2:4" s="2" customFormat="1" ht="12.75" hidden="1"/>
    <row r="73" spans="2:4" s="2" customFormat="1" ht="12.75" hidden="1"/>
    <row r="74" spans="2:4" s="2" customFormat="1" ht="12.75" hidden="1"/>
    <row r="75" spans="2:4" s="2" customFormat="1" ht="12.75" hidden="1"/>
    <row r="76" spans="2:4" s="2" customFormat="1" ht="12.75" hidden="1"/>
    <row r="77" spans="2:4" s="2" customFormat="1" ht="12.75" hidden="1"/>
    <row r="78" spans="2:4" s="2" customFormat="1" ht="12.75" hidden="1"/>
    <row r="79" spans="2:4" s="2" customFormat="1" ht="12.75" hidden="1"/>
    <row r="80" spans="2:4" s="2" customFormat="1" ht="12.75" hidden="1"/>
    <row r="81" s="2" customFormat="1" ht="12.75" hidden="1"/>
    <row r="82" s="2" customFormat="1" ht="12.75" hidden="1"/>
    <row r="83" s="2" customFormat="1" ht="12.75" hidden="1"/>
    <row r="84" s="2" customFormat="1" ht="12.75" hidden="1"/>
    <row r="85" s="2" customFormat="1" ht="12.75" hidden="1"/>
    <row r="86" s="2" customFormat="1" ht="12.75" hidden="1"/>
    <row r="87" s="2" customFormat="1" ht="12.75" hidden="1"/>
    <row r="88" s="2" customFormat="1" ht="12.75" hidden="1"/>
    <row r="89" s="2" customFormat="1" ht="12.75" hidden="1"/>
    <row r="90" s="2" customFormat="1" ht="12.75" hidden="1"/>
    <row r="91" s="2" customFormat="1" ht="12.75" hidden="1"/>
    <row r="92" s="2" customFormat="1" ht="12.75" hidden="1"/>
    <row r="93" s="2" customFormat="1" ht="12.75" hidden="1"/>
    <row r="94" s="2" customFormat="1" ht="12.75" hidden="1"/>
    <row r="95" s="2" customFormat="1" ht="12.75" hidden="1"/>
    <row r="96" s="2" customFormat="1" ht="12.75" hidden="1"/>
    <row r="97" s="2" customFormat="1" ht="12.75" hidden="1"/>
    <row r="98" s="2" customFormat="1" ht="12.75" hidden="1"/>
    <row r="99" s="2" customFormat="1" ht="12.75" hidden="1"/>
    <row r="100" s="2" customFormat="1" ht="12.75" hidden="1"/>
    <row r="101" s="2" customFormat="1" ht="12.75" hidden="1"/>
    <row r="102" s="2" customFormat="1" ht="12.75" hidden="1"/>
    <row r="103" s="2" customFormat="1" ht="12.75" hidden="1"/>
    <row r="104" s="2" customFormat="1" ht="12.75" hidden="1"/>
    <row r="105" s="2" customFormat="1" ht="12.75" hidden="1"/>
    <row r="106" s="2" customFormat="1" ht="12.75" hidden="1"/>
    <row r="107" s="2" customFormat="1" ht="12.75" hidden="1"/>
    <row r="108" s="2" customFormat="1" ht="12.75" hidden="1"/>
    <row r="109" s="2" customFormat="1" ht="12.75" hidden="1"/>
    <row r="110" s="2" customFormat="1" ht="12.75" hidden="1"/>
    <row r="111" s="2" customFormat="1" ht="12.75" hidden="1"/>
    <row r="112" s="2" customFormat="1" ht="12.75" hidden="1"/>
    <row r="113" s="2" customFormat="1" ht="12.75" hidden="1"/>
    <row r="114" s="2" customFormat="1" ht="12.75" hidden="1"/>
    <row r="115" s="2" customFormat="1" ht="12.75" hidden="1"/>
    <row r="116" s="2" customFormat="1" ht="12.75" hidden="1"/>
    <row r="117" s="2" customFormat="1" ht="12.75" hidden="1"/>
    <row r="118" s="2" customFormat="1" ht="12.75" hidden="1"/>
    <row r="119" s="2" customFormat="1" ht="12.75" hidden="1"/>
    <row r="120" s="2" customFormat="1" ht="12.75" hidden="1"/>
    <row r="121" s="2" customFormat="1" ht="12.75" hidden="1"/>
    <row r="122" s="2" customFormat="1" ht="12.75" hidden="1"/>
    <row r="123" s="2" customFormat="1" ht="12.75" hidden="1"/>
    <row r="124" s="2" customFormat="1" ht="12.75" hidden="1"/>
    <row r="125" s="2" customFormat="1" ht="12.75" hidden="1"/>
    <row r="126" s="2" customFormat="1" ht="12.75" hidden="1"/>
    <row r="127" s="2" customFormat="1" ht="12.75" hidden="1"/>
    <row r="128" s="2" customFormat="1" ht="12.75" hidden="1"/>
    <row r="129" s="2" customFormat="1" ht="12.75" hidden="1"/>
    <row r="130" s="2" customFormat="1" ht="12.75" hidden="1"/>
    <row r="131" s="2" customFormat="1" ht="12.75" hidden="1"/>
    <row r="132" s="2" customFormat="1" ht="12.75" hidden="1"/>
    <row r="133" s="2" customFormat="1" ht="12.75" hidden="1"/>
    <row r="134" s="2" customFormat="1" ht="12.75" hidden="1"/>
    <row r="135" s="2" customFormat="1" ht="12.75" hidden="1"/>
    <row r="136" s="2" customFormat="1" ht="12.75" hidden="1"/>
    <row r="137" s="2" customFormat="1" ht="12.75" hidden="1"/>
    <row r="138" s="2" customFormat="1" ht="12.75" hidden="1"/>
    <row r="139" s="2" customFormat="1" ht="12.75" hidden="1"/>
    <row r="140" s="2" customFormat="1" ht="12.75" hidden="1"/>
    <row r="141" s="2" customFormat="1" ht="12.75" hidden="1"/>
    <row r="142" s="2" customFormat="1" ht="12.75" hidden="1"/>
    <row r="143" s="2" customFormat="1" ht="12.75" hidden="1"/>
    <row r="144" s="2" customFormat="1" ht="12.75" hidden="1"/>
    <row r="145" s="2" customFormat="1" ht="12.75" hidden="1"/>
    <row r="146" s="2" customFormat="1" ht="12.75" hidden="1"/>
    <row r="147" s="2" customFormat="1" ht="12.75" hidden="1"/>
  </sheetData>
  <mergeCells count="2">
    <mergeCell ref="B3:B4"/>
    <mergeCell ref="B71:D71"/>
  </mergeCells>
  <hyperlinks>
    <hyperlink ref="B1" location="ToC!A1" display="Back to Table of Contents" xr:uid="{43E8B460-ED05-418C-B577-D10E2DC48134}"/>
  </hyperlinks>
  <pageMargins left="0.5" right="0.5" top="0.5" bottom="0.5" header="0.25" footer="0.3"/>
  <pageSetup scale="70" orientation="landscape" r:id="rId1"/>
  <headerFooter>
    <oddFooter>&amp;L&amp;G&amp;CSupplementary Regulatory Capital Disclosure&amp;R Page &amp;P of &amp;N</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32A69-E13A-417C-98EF-46100CA7D977}">
  <sheetPr codeName="Sheet33">
    <tabColor theme="5"/>
  </sheetPr>
  <dimension ref="A1:H108"/>
  <sheetViews>
    <sheetView zoomScale="130" zoomScaleNormal="130" workbookViewId="0"/>
  </sheetViews>
  <sheetFormatPr defaultColWidth="0" defaultRowHeight="0" customHeight="1" zeroHeight="1"/>
  <cols>
    <col min="1" max="1" width="1.5703125" style="1" customWidth="1"/>
    <col min="2" max="2" width="7.5703125" customWidth="1"/>
    <col min="3" max="3" width="45.5703125" customWidth="1"/>
    <col min="4" max="7" width="18.42578125" customWidth="1"/>
    <col min="8" max="8" width="1.5703125" customWidth="1"/>
    <col min="9" max="16384" width="8.5703125" hidden="1"/>
  </cols>
  <sheetData>
    <row r="1" spans="2:7" s="1" customFormat="1" ht="12" customHeight="1">
      <c r="B1" s="141" t="s">
        <v>126</v>
      </c>
    </row>
    <row r="2" spans="2:7" s="49" customFormat="1" ht="20.100000000000001" customHeight="1">
      <c r="B2" s="711" t="s">
        <v>1093</v>
      </c>
      <c r="C2" s="1050"/>
      <c r="D2" s="1050"/>
      <c r="E2" s="1050"/>
      <c r="F2" s="1050"/>
      <c r="G2" s="1049"/>
    </row>
    <row r="3" spans="2:7" s="1" customFormat="1" ht="14.45" customHeight="1">
      <c r="B3" s="2023" t="s">
        <v>1092</v>
      </c>
      <c r="C3" s="2024"/>
      <c r="D3" s="1166" t="s">
        <v>235</v>
      </c>
      <c r="E3" s="1165" t="s">
        <v>1091</v>
      </c>
      <c r="F3" s="1165" t="s">
        <v>1090</v>
      </c>
      <c r="G3" s="1164" t="s">
        <v>1089</v>
      </c>
    </row>
    <row r="4" spans="2:7" s="2" customFormat="1" ht="12.75">
      <c r="B4" s="2130"/>
      <c r="C4" s="2131"/>
      <c r="D4" s="1163" t="str">
        <f>CurrQtr</f>
        <v>Q3 2022</v>
      </c>
      <c r="E4" s="916" t="str">
        <f>LastQtr</f>
        <v>Q2 2022</v>
      </c>
      <c r="F4" s="916" t="str">
        <f>Last2Qtr</f>
        <v>Q1 2022</v>
      </c>
      <c r="G4" s="915" t="str">
        <f>Last3Qtr</f>
        <v>Q4 2021</v>
      </c>
    </row>
    <row r="5" spans="2:7" s="2" customFormat="1" ht="12.75">
      <c r="B5" s="1042">
        <v>1</v>
      </c>
      <c r="C5" s="775" t="s">
        <v>958</v>
      </c>
      <c r="D5" s="857">
        <v>5631</v>
      </c>
      <c r="E5" s="491">
        <v>5303</v>
      </c>
      <c r="F5" s="491">
        <v>6220</v>
      </c>
      <c r="G5" s="1041">
        <v>6874</v>
      </c>
    </row>
    <row r="6" spans="2:7" s="2" customFormat="1" ht="15">
      <c r="B6" s="913">
        <v>2</v>
      </c>
      <c r="C6" s="772" t="s">
        <v>1088</v>
      </c>
      <c r="D6" s="350">
        <v>65</v>
      </c>
      <c r="E6" s="348">
        <v>355</v>
      </c>
      <c r="F6" s="348">
        <v>-1013</v>
      </c>
      <c r="G6" s="1040">
        <v>-497</v>
      </c>
    </row>
    <row r="7" spans="2:7" s="2" customFormat="1" ht="15">
      <c r="B7" s="913">
        <v>3</v>
      </c>
      <c r="C7" s="772" t="s">
        <v>1087</v>
      </c>
      <c r="D7" s="350">
        <v>-105</v>
      </c>
      <c r="E7" s="348">
        <v>-70</v>
      </c>
      <c r="F7" s="348">
        <v>-60</v>
      </c>
      <c r="G7" s="1040">
        <v>-109</v>
      </c>
    </row>
    <row r="8" spans="2:7" s="2" customFormat="1" ht="15">
      <c r="B8" s="913">
        <v>4</v>
      </c>
      <c r="C8" s="1775" t="s">
        <v>1086</v>
      </c>
      <c r="D8" s="577">
        <v>947</v>
      </c>
      <c r="E8" s="348">
        <v>0</v>
      </c>
      <c r="F8" s="348">
        <v>0</v>
      </c>
      <c r="G8" s="1040">
        <v>0</v>
      </c>
    </row>
    <row r="9" spans="2:7" s="2" customFormat="1" ht="15">
      <c r="B9" s="913">
        <v>5</v>
      </c>
      <c r="C9" s="1775" t="s">
        <v>1085</v>
      </c>
      <c r="D9" s="577">
        <v>0</v>
      </c>
      <c r="E9" s="348">
        <v>0</v>
      </c>
      <c r="F9" s="348">
        <v>0</v>
      </c>
      <c r="G9" s="1040">
        <v>0</v>
      </c>
    </row>
    <row r="10" spans="2:7" s="2" customFormat="1" ht="15">
      <c r="B10" s="913">
        <v>6</v>
      </c>
      <c r="C10" s="772" t="s">
        <v>1084</v>
      </c>
      <c r="D10" s="350">
        <v>0</v>
      </c>
      <c r="E10" s="348">
        <v>0</v>
      </c>
      <c r="F10" s="348">
        <v>0</v>
      </c>
      <c r="G10" s="1040">
        <v>0</v>
      </c>
    </row>
    <row r="11" spans="2:7" s="2" customFormat="1" ht="15">
      <c r="B11" s="911">
        <v>7</v>
      </c>
      <c r="C11" s="855" t="s">
        <v>1083</v>
      </c>
      <c r="D11" s="854">
        <v>-43</v>
      </c>
      <c r="E11" s="667">
        <v>43</v>
      </c>
      <c r="F11" s="667">
        <v>156</v>
      </c>
      <c r="G11" s="1039">
        <v>-48</v>
      </c>
    </row>
    <row r="12" spans="2:7" s="2" customFormat="1" ht="15">
      <c r="B12" s="913">
        <v>8</v>
      </c>
      <c r="C12" s="772" t="s">
        <v>1082</v>
      </c>
      <c r="D12" s="350">
        <v>0</v>
      </c>
      <c r="E12" s="348">
        <v>0</v>
      </c>
      <c r="F12" s="348">
        <v>0</v>
      </c>
      <c r="G12" s="1040">
        <v>0</v>
      </c>
    </row>
    <row r="13" spans="2:7" s="2" customFormat="1" ht="12.75">
      <c r="B13" s="925">
        <v>9</v>
      </c>
      <c r="C13" s="853" t="s">
        <v>1081</v>
      </c>
      <c r="D13" s="852">
        <v>6495</v>
      </c>
      <c r="E13" s="664">
        <v>5631</v>
      </c>
      <c r="F13" s="664">
        <v>5303</v>
      </c>
      <c r="G13" s="1038">
        <v>6220</v>
      </c>
    </row>
    <row r="14" spans="2:7" s="2" customFormat="1" ht="6.6" customHeight="1">
      <c r="B14" s="2" t="s">
        <v>244</v>
      </c>
    </row>
    <row r="15" spans="2:7" s="2" customFormat="1" ht="12.6" customHeight="1">
      <c r="B15" s="1997" t="s">
        <v>1080</v>
      </c>
      <c r="C15" s="1998"/>
      <c r="D15" s="1998"/>
      <c r="E15" s="1998"/>
      <c r="F15" s="1998"/>
      <c r="G15" s="1998"/>
    </row>
    <row r="16" spans="2:7" s="2" customFormat="1" ht="12.6" customHeight="1">
      <c r="B16" s="1997" t="s">
        <v>1079</v>
      </c>
      <c r="C16" s="1998"/>
      <c r="D16" s="1998"/>
      <c r="E16" s="1998"/>
      <c r="F16" s="1998"/>
      <c r="G16" s="1998"/>
    </row>
    <row r="17" spans="1:8" s="2" customFormat="1" ht="12.75">
      <c r="B17" s="1998" t="s">
        <v>1078</v>
      </c>
      <c r="C17" s="1998"/>
      <c r="D17" s="1998"/>
      <c r="E17" s="1998"/>
      <c r="F17" s="1998"/>
      <c r="G17" s="1998"/>
    </row>
    <row r="18" spans="1:8" s="2" customFormat="1" ht="12.75">
      <c r="B18" s="2133" t="s">
        <v>1077</v>
      </c>
      <c r="C18" s="2133"/>
      <c r="D18" s="2133"/>
      <c r="E18" s="2133"/>
      <c r="F18" s="2133"/>
      <c r="G18" s="2133"/>
    </row>
    <row r="19" spans="1:8" s="414" customFormat="1" ht="12.75">
      <c r="A19" s="2"/>
      <c r="B19" s="1998" t="s">
        <v>1076</v>
      </c>
      <c r="C19" s="1998"/>
      <c r="D19" s="1998"/>
      <c r="E19" s="1998"/>
      <c r="F19" s="1998"/>
      <c r="G19" s="1998"/>
      <c r="H19" s="2"/>
    </row>
    <row r="20" spans="1:8" s="414" customFormat="1" ht="14.1" customHeight="1">
      <c r="A20" s="2"/>
      <c r="B20" s="2047" t="s">
        <v>1075</v>
      </c>
      <c r="C20" s="2047"/>
      <c r="D20" s="2047"/>
      <c r="E20" s="2047"/>
      <c r="F20" s="2047"/>
      <c r="G20" s="2047"/>
      <c r="H20" s="2"/>
    </row>
    <row r="21" spans="1:8" s="414" customFormat="1" ht="14.1" customHeight="1">
      <c r="A21" s="2"/>
      <c r="B21" s="2047" t="s">
        <v>1074</v>
      </c>
      <c r="C21" s="2047"/>
      <c r="D21" s="2047"/>
      <c r="E21" s="2047"/>
      <c r="F21" s="2047"/>
      <c r="G21" s="2047"/>
      <c r="H21" s="2"/>
    </row>
    <row r="22" spans="1:8" s="414" customFormat="1" ht="14.1" customHeight="1">
      <c r="A22" s="2"/>
      <c r="B22" s="1998" t="s">
        <v>1073</v>
      </c>
      <c r="C22" s="1998"/>
      <c r="D22" s="1998"/>
      <c r="E22" s="1998"/>
      <c r="F22" s="1998"/>
      <c r="G22" s="1998"/>
      <c r="H22" s="2"/>
    </row>
    <row r="23" spans="1:8" s="414" customFormat="1" ht="11.85" hidden="1" customHeight="1">
      <c r="A23" s="2"/>
      <c r="B23" s="520"/>
    </row>
    <row r="24" spans="1:8" s="414" customFormat="1" ht="11.85" hidden="1" customHeight="1">
      <c r="A24" s="2"/>
      <c r="B24" s="520"/>
    </row>
    <row r="25" spans="1:8" s="414" customFormat="1" ht="11.85" hidden="1" customHeight="1">
      <c r="A25" s="2"/>
      <c r="B25" s="517"/>
    </row>
    <row r="26" spans="1:8" s="414" customFormat="1" ht="11.85" hidden="1" customHeight="1">
      <c r="A26" s="2"/>
      <c r="B26" s="2132"/>
      <c r="C26" s="2132"/>
      <c r="D26" s="2132"/>
      <c r="E26" s="2132"/>
      <c r="F26" s="2132"/>
      <c r="G26" s="2132"/>
    </row>
    <row r="27" spans="1:8" s="414" customFormat="1" ht="11.85" hidden="1" customHeight="1">
      <c r="A27" s="2"/>
      <c r="B27" s="2011"/>
      <c r="C27" s="2011"/>
      <c r="D27" s="2011"/>
      <c r="E27" s="2011"/>
      <c r="F27" s="2011"/>
      <c r="G27" s="2011"/>
    </row>
    <row r="28" spans="1:8" s="414" customFormat="1" ht="11.85" hidden="1" customHeight="1">
      <c r="A28" s="2"/>
      <c r="B28" s="520"/>
    </row>
    <row r="29" spans="1:8" s="414" customFormat="1" ht="11.85" hidden="1" customHeight="1">
      <c r="A29" s="2"/>
      <c r="B29" s="2011"/>
      <c r="C29" s="2011"/>
      <c r="D29" s="2011"/>
      <c r="E29" s="2011"/>
      <c r="F29" s="2011"/>
      <c r="G29" s="2011"/>
    </row>
    <row r="30" spans="1:8" s="414" customFormat="1" ht="11.85" hidden="1" customHeight="1">
      <c r="A30" s="2"/>
      <c r="B30" s="2011"/>
      <c r="C30" s="2011"/>
      <c r="D30" s="2011"/>
      <c r="E30" s="2011"/>
      <c r="F30" s="2011"/>
      <c r="G30" s="2011"/>
    </row>
    <row r="31" spans="1:8" s="414" customFormat="1" ht="11.85" hidden="1" customHeight="1">
      <c r="A31" s="2"/>
      <c r="B31" s="1951"/>
      <c r="C31" s="1951"/>
      <c r="D31" s="1951"/>
      <c r="E31" s="1951"/>
      <c r="F31" s="1951"/>
      <c r="G31" s="1951"/>
    </row>
    <row r="32" spans="1:8" s="414" customFormat="1" ht="11.85" hidden="1" customHeight="1">
      <c r="A32" s="2"/>
      <c r="B32" s="1951"/>
      <c r="C32" s="1951"/>
      <c r="D32" s="1951"/>
      <c r="E32" s="1951"/>
      <c r="F32" s="1951"/>
      <c r="G32" s="1951"/>
    </row>
    <row r="33" spans="1:7" s="414" customFormat="1" ht="11.85" hidden="1" customHeight="1">
      <c r="A33" s="2"/>
      <c r="B33" s="1951"/>
      <c r="C33" s="1951"/>
      <c r="D33" s="1951"/>
      <c r="E33" s="1951"/>
      <c r="F33" s="1951"/>
      <c r="G33" s="1951"/>
    </row>
    <row r="34" spans="1:7" s="414" customFormat="1" ht="11.85" hidden="1" customHeight="1">
      <c r="A34" s="2"/>
      <c r="B34" s="1951"/>
      <c r="C34" s="1951"/>
      <c r="D34" s="1951"/>
      <c r="E34" s="1951"/>
      <c r="F34" s="1951"/>
      <c r="G34" s="1951"/>
    </row>
    <row r="35" spans="1:7" s="414" customFormat="1" ht="11.85" hidden="1" customHeight="1">
      <c r="A35" s="2"/>
      <c r="B35" s="1951"/>
      <c r="C35" s="1951"/>
      <c r="D35" s="1951"/>
      <c r="E35" s="1951"/>
      <c r="F35" s="1951"/>
      <c r="G35" s="1951"/>
    </row>
    <row r="36" spans="1:7" s="414" customFormat="1" ht="11.85" hidden="1" customHeight="1">
      <c r="A36" s="2"/>
      <c r="B36" s="1951"/>
      <c r="C36" s="1951"/>
      <c r="D36" s="1951"/>
      <c r="E36" s="1951"/>
      <c r="F36" s="1951"/>
      <c r="G36" s="1951"/>
    </row>
    <row r="37" spans="1:7" s="414" customFormat="1" ht="11.85" hidden="1" customHeight="1">
      <c r="A37" s="2"/>
      <c r="B37" s="1951"/>
      <c r="C37" s="1951"/>
      <c r="D37" s="1951"/>
      <c r="E37" s="1951"/>
      <c r="F37" s="1951"/>
      <c r="G37" s="1951"/>
    </row>
    <row r="38" spans="1:7" s="414" customFormat="1" ht="11.85" hidden="1" customHeight="1">
      <c r="A38" s="2"/>
    </row>
    <row r="39" spans="1:7" s="414" customFormat="1" ht="11.85" hidden="1" customHeight="1">
      <c r="A39" s="2"/>
    </row>
    <row r="40" spans="1:7" s="414" customFormat="1" ht="11.85" hidden="1" customHeight="1">
      <c r="A40" s="2"/>
    </row>
    <row r="41" spans="1:7" s="414" customFormat="1" ht="11.85" hidden="1" customHeight="1">
      <c r="A41" s="2"/>
    </row>
    <row r="42" spans="1:7" s="414" customFormat="1" ht="11.85" hidden="1" customHeight="1">
      <c r="A42" s="2"/>
    </row>
    <row r="43" spans="1:7" s="414" customFormat="1" ht="11.85" hidden="1" customHeight="1">
      <c r="A43" s="2"/>
    </row>
    <row r="44" spans="1:7" s="414" customFormat="1" ht="11.85" hidden="1" customHeight="1">
      <c r="A44" s="2"/>
    </row>
    <row r="45" spans="1:7" s="414" customFormat="1" ht="11.85" hidden="1" customHeight="1">
      <c r="A45" s="2"/>
    </row>
    <row r="46" spans="1:7" s="414" customFormat="1" ht="11.85" hidden="1" customHeight="1">
      <c r="A46" s="2"/>
    </row>
    <row r="47" spans="1:7" s="414" customFormat="1" ht="11.85" hidden="1" customHeight="1">
      <c r="A47" s="2"/>
    </row>
    <row r="48" spans="1:7" s="414" customFormat="1" ht="11.85" hidden="1" customHeight="1">
      <c r="A48" s="2"/>
    </row>
    <row r="49" spans="1:1" s="414" customFormat="1" ht="11.85" hidden="1" customHeight="1">
      <c r="A49" s="2"/>
    </row>
    <row r="50" spans="1:1" s="414" customFormat="1" ht="11.85" hidden="1" customHeight="1">
      <c r="A50" s="2"/>
    </row>
    <row r="51" spans="1:1" s="414" customFormat="1" ht="11.85" hidden="1" customHeight="1">
      <c r="A51" s="2"/>
    </row>
    <row r="52" spans="1:1" s="414" customFormat="1" ht="11.85" hidden="1" customHeight="1">
      <c r="A52" s="2"/>
    </row>
    <row r="53" spans="1:1" s="414" customFormat="1" ht="11.85" hidden="1" customHeight="1">
      <c r="A53" s="2"/>
    </row>
    <row r="54" spans="1:1" s="414" customFormat="1" ht="11.85" hidden="1" customHeight="1">
      <c r="A54" s="2"/>
    </row>
    <row r="55" spans="1:1" s="414" customFormat="1" ht="11.85" hidden="1" customHeight="1">
      <c r="A55" s="2"/>
    </row>
    <row r="56" spans="1:1" s="414" customFormat="1" ht="11.85" hidden="1" customHeight="1">
      <c r="A56" s="2"/>
    </row>
    <row r="57" spans="1:1" s="414" customFormat="1" ht="11.85" hidden="1" customHeight="1">
      <c r="A57" s="2"/>
    </row>
    <row r="58" spans="1:1" s="414" customFormat="1" ht="11.85" hidden="1" customHeight="1">
      <c r="A58" s="2"/>
    </row>
    <row r="59" spans="1:1" s="414" customFormat="1" ht="11.85" hidden="1" customHeight="1">
      <c r="A59" s="2"/>
    </row>
    <row r="60" spans="1:1" s="414" customFormat="1" ht="11.85" hidden="1" customHeight="1">
      <c r="A60" s="2"/>
    </row>
    <row r="61" spans="1:1" s="414" customFormat="1" ht="11.85" hidden="1" customHeight="1">
      <c r="A61" s="2"/>
    </row>
    <row r="62" spans="1:1" s="414" customFormat="1" ht="11.85" hidden="1" customHeight="1">
      <c r="A62" s="2"/>
    </row>
    <row r="63" spans="1:1" s="414" customFormat="1" ht="11.85" hidden="1" customHeight="1">
      <c r="A63" s="2"/>
    </row>
    <row r="64" spans="1:1" s="414" customFormat="1" ht="11.85" hidden="1" customHeight="1">
      <c r="A64" s="2"/>
    </row>
    <row r="65" spans="1:1" s="414" customFormat="1" ht="11.85" hidden="1" customHeight="1">
      <c r="A65" s="2"/>
    </row>
    <row r="66" spans="1:1" s="414" customFormat="1" ht="11.85" hidden="1" customHeight="1">
      <c r="A66" s="2"/>
    </row>
    <row r="67" spans="1:1" s="414" customFormat="1" ht="11.85" hidden="1" customHeight="1">
      <c r="A67" s="2"/>
    </row>
    <row r="68" spans="1:1" s="414" customFormat="1" ht="11.85" hidden="1" customHeight="1">
      <c r="A68" s="2"/>
    </row>
    <row r="69" spans="1:1" s="414" customFormat="1" ht="11.85" hidden="1" customHeight="1">
      <c r="A69" s="2"/>
    </row>
    <row r="70" spans="1:1" s="414" customFormat="1" ht="11.85" hidden="1" customHeight="1">
      <c r="A70" s="2"/>
    </row>
    <row r="71" spans="1:1" s="414" customFormat="1" ht="11.85" hidden="1" customHeight="1">
      <c r="A71" s="2"/>
    </row>
    <row r="72" spans="1:1" s="414" customFormat="1" ht="11.85" hidden="1" customHeight="1">
      <c r="A72" s="2"/>
    </row>
    <row r="73" spans="1:1" s="414" customFormat="1" ht="11.85" hidden="1" customHeight="1">
      <c r="A73" s="2"/>
    </row>
    <row r="74" spans="1:1" s="414" customFormat="1" ht="11.85" hidden="1" customHeight="1">
      <c r="A74" s="2"/>
    </row>
    <row r="75" spans="1:1" s="414" customFormat="1" ht="11.85" hidden="1" customHeight="1">
      <c r="A75" s="2"/>
    </row>
    <row r="76" spans="1:1" s="414" customFormat="1" ht="11.85" hidden="1" customHeight="1">
      <c r="A76" s="2"/>
    </row>
    <row r="77" spans="1:1" s="414" customFormat="1" ht="11.85" hidden="1" customHeight="1">
      <c r="A77" s="2"/>
    </row>
    <row r="78" spans="1:1" s="414" customFormat="1" ht="11.85" hidden="1" customHeight="1">
      <c r="A78" s="2"/>
    </row>
    <row r="79" spans="1:1" s="414" customFormat="1" ht="11.85" hidden="1" customHeight="1">
      <c r="A79" s="2"/>
    </row>
    <row r="80" spans="1:1" s="414" customFormat="1" ht="11.85" hidden="1" customHeight="1">
      <c r="A80" s="2"/>
    </row>
    <row r="81" spans="1:1" s="414" customFormat="1" ht="11.85" hidden="1" customHeight="1">
      <c r="A81" s="2"/>
    </row>
    <row r="82" spans="1:1" s="414" customFormat="1" ht="11.85" hidden="1" customHeight="1">
      <c r="A82" s="2"/>
    </row>
    <row r="83" spans="1:1" s="414" customFormat="1" ht="11.85" hidden="1" customHeight="1">
      <c r="A83" s="2"/>
    </row>
    <row r="84" spans="1:1" s="414" customFormat="1" ht="11.85" hidden="1" customHeight="1">
      <c r="A84" s="2"/>
    </row>
    <row r="85" spans="1:1" s="414" customFormat="1" ht="11.85" hidden="1" customHeight="1">
      <c r="A85" s="2"/>
    </row>
    <row r="86" spans="1:1" s="414" customFormat="1" ht="11.85" hidden="1" customHeight="1">
      <c r="A86" s="2"/>
    </row>
    <row r="87" spans="1:1" s="414" customFormat="1" ht="11.85" hidden="1" customHeight="1">
      <c r="A87" s="2"/>
    </row>
    <row r="88" spans="1:1" s="414" customFormat="1" ht="11.85" hidden="1" customHeight="1">
      <c r="A88" s="2"/>
    </row>
    <row r="89" spans="1:1" s="414" customFormat="1" ht="11.85" hidden="1" customHeight="1">
      <c r="A89" s="2"/>
    </row>
    <row r="90" spans="1:1" s="414" customFormat="1" ht="11.85" hidden="1" customHeight="1">
      <c r="A90" s="2"/>
    </row>
    <row r="91" spans="1:1" s="414" customFormat="1" ht="11.85" hidden="1" customHeight="1">
      <c r="A91" s="2"/>
    </row>
    <row r="92" spans="1:1" s="414" customFormat="1" ht="11.85" hidden="1" customHeight="1">
      <c r="A92" s="2"/>
    </row>
    <row r="93" spans="1:1" s="414" customFormat="1" ht="11.85" hidden="1" customHeight="1">
      <c r="A93" s="2"/>
    </row>
    <row r="94" spans="1:1" s="414" customFormat="1" ht="11.85" hidden="1" customHeight="1">
      <c r="A94" s="2"/>
    </row>
    <row r="95" spans="1:1" s="414" customFormat="1" ht="11.85" hidden="1" customHeight="1">
      <c r="A95" s="2"/>
    </row>
    <row r="96" spans="1:1" s="414" customFormat="1" ht="11.85" hidden="1" customHeight="1">
      <c r="A96" s="2"/>
    </row>
    <row r="97" spans="1:1" s="414" customFormat="1" ht="11.85" hidden="1" customHeight="1">
      <c r="A97" s="2"/>
    </row>
    <row r="98" spans="1:1" s="414" customFormat="1" ht="11.85" hidden="1" customHeight="1">
      <c r="A98" s="2"/>
    </row>
    <row r="99" spans="1:1" s="414" customFormat="1" ht="11.85" hidden="1" customHeight="1">
      <c r="A99" s="2"/>
    </row>
    <row r="100" spans="1:1" s="414" customFormat="1" ht="11.85" hidden="1" customHeight="1">
      <c r="A100" s="2"/>
    </row>
    <row r="101" spans="1:1" s="414" customFormat="1" ht="11.85" hidden="1" customHeight="1">
      <c r="A101" s="2"/>
    </row>
    <row r="102" spans="1:1" s="414" customFormat="1" ht="11.85" hidden="1" customHeight="1">
      <c r="A102" s="2"/>
    </row>
    <row r="103" spans="1:1" s="414" customFormat="1" ht="11.85" hidden="1" customHeight="1">
      <c r="A103" s="2"/>
    </row>
    <row r="104" spans="1:1" s="414" customFormat="1" ht="11.85" hidden="1" customHeight="1">
      <c r="A104" s="2"/>
    </row>
    <row r="105" spans="1:1" s="414" customFormat="1" ht="11.85" hidden="1" customHeight="1">
      <c r="A105" s="2"/>
    </row>
    <row r="106" spans="1:1" s="414" customFormat="1" ht="11.85" hidden="1" customHeight="1">
      <c r="A106" s="2"/>
    </row>
    <row r="107" spans="1:1" s="414" customFormat="1" ht="11.85" hidden="1" customHeight="1">
      <c r="A107" s="2"/>
    </row>
    <row r="108" spans="1:1" s="414" customFormat="1" ht="11.85" hidden="1" customHeight="1">
      <c r="A108" s="2"/>
    </row>
  </sheetData>
  <mergeCells count="20">
    <mergeCell ref="B3:C4"/>
    <mergeCell ref="B26:G26"/>
    <mergeCell ref="B27:G27"/>
    <mergeCell ref="B29:G29"/>
    <mergeCell ref="B15:G15"/>
    <mergeCell ref="B18:G18"/>
    <mergeCell ref="B22:G22"/>
    <mergeCell ref="B16:G16"/>
    <mergeCell ref="B20:G20"/>
    <mergeCell ref="B21:G21"/>
    <mergeCell ref="B19:G19"/>
    <mergeCell ref="B17:G17"/>
    <mergeCell ref="B36:G36"/>
    <mergeCell ref="B37:G37"/>
    <mergeCell ref="B30:G30"/>
    <mergeCell ref="B31:G31"/>
    <mergeCell ref="B32:G32"/>
    <mergeCell ref="B33:G33"/>
    <mergeCell ref="B34:G34"/>
    <mergeCell ref="B35:G35"/>
  </mergeCells>
  <conditionalFormatting sqref="B45:B66 C45:G65 B82 A67:XFD81 A83:XFD1048576 G82:XFD82 B22:G44 B20 B18:G19 B14:G14 H1:XFD66 B1:G2">
    <cfRule type="containsText" dxfId="54" priority="5" operator="containsText" text="TRUE">
      <formula>NOT(ISERROR(SEARCH("TRUE",A1)))</formula>
    </cfRule>
  </conditionalFormatting>
  <conditionalFormatting sqref="B21">
    <cfRule type="containsText" dxfId="53" priority="4" operator="containsText" text="TRUE">
      <formula>NOT(ISERROR(SEARCH("TRUE",B21)))</formula>
    </cfRule>
  </conditionalFormatting>
  <conditionalFormatting sqref="B17:G17">
    <cfRule type="containsText" dxfId="52" priority="3" operator="containsText" text="TRUE">
      <formula>NOT(ISERROR(SEARCH("TRUE",B17)))</formula>
    </cfRule>
  </conditionalFormatting>
  <conditionalFormatting sqref="B16">
    <cfRule type="containsText" dxfId="51" priority="2" operator="containsText" text="TRUE">
      <formula>NOT(ISERROR(SEARCH("TRUE",B16)))</formula>
    </cfRule>
  </conditionalFormatting>
  <conditionalFormatting sqref="B15">
    <cfRule type="containsText" dxfId="50" priority="1" operator="containsText" text="TRUE">
      <formula>NOT(ISERROR(SEARCH("TRUE",B15)))</formula>
    </cfRule>
  </conditionalFormatting>
  <hyperlinks>
    <hyperlink ref="B1" location="ToC!A1" display="Back to Table of Contents" xr:uid="{BB8FC5FB-0F7B-46F9-9D0C-80F5C8883E17}"/>
  </hyperlinks>
  <pageMargins left="0.5" right="0.5" top="0.5" bottom="0.5" header="0.25" footer="0.3"/>
  <pageSetup scale="75" orientation="landscape" r:id="rId1"/>
  <headerFooter>
    <oddFooter>&amp;L&amp;G&amp;CSupplementary Regulatory Capital Disclosure&amp;R Page &amp;P of &amp;N</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B0696-DD4E-4656-9221-E11E19B9D28E}">
  <sheetPr codeName="Sheet34">
    <tabColor theme="5"/>
  </sheetPr>
  <dimension ref="A1:L111"/>
  <sheetViews>
    <sheetView zoomScaleNormal="100" workbookViewId="0"/>
  </sheetViews>
  <sheetFormatPr defaultColWidth="0" defaultRowHeight="15" zeroHeight="1"/>
  <cols>
    <col min="1" max="1" width="1.5703125" style="1" customWidth="1"/>
    <col min="2" max="2" width="8.5703125" style="1" customWidth="1"/>
    <col min="3" max="3" width="77.5703125" style="1" customWidth="1"/>
    <col min="4" max="11" width="14.5703125" style="1" customWidth="1"/>
    <col min="12" max="12" width="0.5703125" style="1" customWidth="1"/>
    <col min="13" max="16384" width="8.5703125" hidden="1"/>
  </cols>
  <sheetData>
    <row r="1" spans="2:12" s="1" customFormat="1" ht="12" customHeight="1">
      <c r="B1" s="141" t="s">
        <v>126</v>
      </c>
    </row>
    <row r="2" spans="2:12" s="49" customFormat="1" ht="20.100000000000001" customHeight="1">
      <c r="B2" s="554" t="s">
        <v>1109</v>
      </c>
      <c r="C2" s="1141"/>
      <c r="D2" s="1141"/>
      <c r="E2" s="1141"/>
      <c r="F2" s="1141"/>
      <c r="G2" s="1141"/>
      <c r="H2" s="1141"/>
      <c r="I2" s="1141"/>
      <c r="J2" s="1141"/>
      <c r="K2" s="1186"/>
    </row>
    <row r="3" spans="2:12" s="1" customFormat="1">
      <c r="B3" s="2135" t="s">
        <v>162</v>
      </c>
      <c r="C3" s="2136"/>
      <c r="D3" s="1185" t="s">
        <v>235</v>
      </c>
      <c r="E3" s="1184" t="s">
        <v>422</v>
      </c>
      <c r="F3" s="1183" t="s">
        <v>614</v>
      </c>
      <c r="G3" s="1183" t="s">
        <v>1015</v>
      </c>
      <c r="H3" s="1183" t="s">
        <v>613</v>
      </c>
      <c r="I3" s="1183" t="s">
        <v>1014</v>
      </c>
      <c r="J3" s="1183" t="s">
        <v>612</v>
      </c>
      <c r="K3" s="1182" t="s">
        <v>1013</v>
      </c>
    </row>
    <row r="4" spans="2:12" s="2" customFormat="1" ht="14.85" customHeight="1">
      <c r="B4" s="2108"/>
      <c r="C4" s="2008"/>
      <c r="D4" s="1181" t="s">
        <v>1108</v>
      </c>
      <c r="E4" s="859" t="s">
        <v>844</v>
      </c>
      <c r="F4" s="860" t="s">
        <v>1108</v>
      </c>
      <c r="G4" s="860" t="s">
        <v>844</v>
      </c>
      <c r="H4" s="860" t="s">
        <v>1108</v>
      </c>
      <c r="I4" s="860" t="s">
        <v>844</v>
      </c>
      <c r="J4" s="860" t="s">
        <v>1108</v>
      </c>
      <c r="K4" s="1180" t="s">
        <v>844</v>
      </c>
    </row>
    <row r="5" spans="2:12" s="2" customFormat="1" ht="15" customHeight="1">
      <c r="B5" s="2137"/>
      <c r="C5" s="2138"/>
      <c r="D5" s="2134" t="str">
        <f>+CurrQtr</f>
        <v>Q3 2022</v>
      </c>
      <c r="E5" s="2126"/>
      <c r="F5" s="2001" t="str">
        <f>LastQtr</f>
        <v>Q2 2022</v>
      </c>
      <c r="G5" s="2001"/>
      <c r="H5" s="2001" t="str">
        <f>Last2Qtr</f>
        <v>Q1 2022</v>
      </c>
      <c r="I5" s="2001"/>
      <c r="J5" s="2001" t="str">
        <f>Last3Qtr</f>
        <v>Q4 2021</v>
      </c>
      <c r="K5" s="2027"/>
    </row>
    <row r="6" spans="2:12" s="2" customFormat="1" ht="12.75">
      <c r="B6" s="1179">
        <v>1</v>
      </c>
      <c r="C6" s="1178" t="s">
        <v>1107</v>
      </c>
      <c r="D6" s="1177"/>
      <c r="E6" s="921">
        <v>891</v>
      </c>
      <c r="F6" s="1176"/>
      <c r="G6" s="905">
        <v>750</v>
      </c>
      <c r="H6" s="1176"/>
      <c r="I6" s="905">
        <v>804</v>
      </c>
      <c r="J6" s="1176"/>
      <c r="K6" s="1175">
        <v>612</v>
      </c>
      <c r="L6" s="1174"/>
    </row>
    <row r="7" spans="2:12" s="2" customFormat="1" ht="27" customHeight="1">
      <c r="B7" s="340">
        <v>2</v>
      </c>
      <c r="C7" s="619" t="s">
        <v>1106</v>
      </c>
      <c r="D7" s="349">
        <v>13268</v>
      </c>
      <c r="E7" s="347">
        <v>280</v>
      </c>
      <c r="F7" s="348">
        <v>11860</v>
      </c>
      <c r="G7" s="348">
        <v>252</v>
      </c>
      <c r="H7" s="348">
        <v>10285</v>
      </c>
      <c r="I7" s="348">
        <v>226</v>
      </c>
      <c r="J7" s="348">
        <v>10301</v>
      </c>
      <c r="K7" s="1040">
        <v>225</v>
      </c>
      <c r="L7" s="1169"/>
    </row>
    <row r="8" spans="2:12" s="2" customFormat="1" ht="12.75">
      <c r="B8" s="340">
        <v>3</v>
      </c>
      <c r="C8" s="1171" t="s">
        <v>1102</v>
      </c>
      <c r="D8" s="349">
        <v>2608</v>
      </c>
      <c r="E8" s="347">
        <v>52</v>
      </c>
      <c r="F8" s="348">
        <v>2728</v>
      </c>
      <c r="G8" s="348">
        <v>55</v>
      </c>
      <c r="H8" s="348">
        <v>929</v>
      </c>
      <c r="I8" s="348">
        <v>19</v>
      </c>
      <c r="J8" s="348">
        <v>849</v>
      </c>
      <c r="K8" s="1040">
        <v>17</v>
      </c>
      <c r="L8" s="1169"/>
    </row>
    <row r="9" spans="2:12" s="2" customFormat="1" ht="12.75">
      <c r="B9" s="340">
        <v>4</v>
      </c>
      <c r="C9" s="1171" t="s">
        <v>1101</v>
      </c>
      <c r="D9" s="349">
        <v>8214</v>
      </c>
      <c r="E9" s="347">
        <v>179</v>
      </c>
      <c r="F9" s="348">
        <v>5033</v>
      </c>
      <c r="G9" s="348">
        <v>115</v>
      </c>
      <c r="H9" s="348">
        <v>4744</v>
      </c>
      <c r="I9" s="348">
        <v>115</v>
      </c>
      <c r="J9" s="348">
        <v>5200</v>
      </c>
      <c r="K9" s="1040">
        <v>123</v>
      </c>
      <c r="L9" s="1169"/>
    </row>
    <row r="10" spans="2:12" s="2" customFormat="1" ht="12.75">
      <c r="B10" s="340">
        <v>5</v>
      </c>
      <c r="C10" s="1171" t="s">
        <v>1100</v>
      </c>
      <c r="D10" s="349">
        <v>2446</v>
      </c>
      <c r="E10" s="347">
        <v>49</v>
      </c>
      <c r="F10" s="348">
        <v>4099</v>
      </c>
      <c r="G10" s="348">
        <v>82</v>
      </c>
      <c r="H10" s="348">
        <v>4612</v>
      </c>
      <c r="I10" s="348">
        <v>92</v>
      </c>
      <c r="J10" s="348">
        <v>4252</v>
      </c>
      <c r="K10" s="1040">
        <v>85</v>
      </c>
      <c r="L10" s="1169"/>
    </row>
    <row r="11" spans="2:12" s="2" customFormat="1" ht="12.75">
      <c r="B11" s="340">
        <v>6</v>
      </c>
      <c r="C11" s="1171" t="s">
        <v>1099</v>
      </c>
      <c r="D11" s="349">
        <v>0</v>
      </c>
      <c r="E11" s="347">
        <v>0</v>
      </c>
      <c r="F11" s="348">
        <v>0</v>
      </c>
      <c r="G11" s="348">
        <v>0</v>
      </c>
      <c r="H11" s="348">
        <v>0</v>
      </c>
      <c r="I11" s="348">
        <v>0</v>
      </c>
      <c r="J11" s="348">
        <v>0</v>
      </c>
      <c r="K11" s="1040">
        <v>0</v>
      </c>
      <c r="L11" s="1169"/>
    </row>
    <row r="12" spans="2:12" s="2" customFormat="1" ht="12.75">
      <c r="B12" s="340">
        <v>7</v>
      </c>
      <c r="C12" s="619" t="s">
        <v>1098</v>
      </c>
      <c r="D12" s="349">
        <v>15206</v>
      </c>
      <c r="E12" s="722"/>
      <c r="F12" s="348">
        <v>9553</v>
      </c>
      <c r="G12" s="723"/>
      <c r="H12" s="348">
        <v>5170</v>
      </c>
      <c r="I12" s="723"/>
      <c r="J12" s="348">
        <v>5929</v>
      </c>
      <c r="K12" s="1170"/>
      <c r="L12" s="1169"/>
    </row>
    <row r="13" spans="2:12" s="2" customFormat="1" ht="12.75">
      <c r="B13" s="340">
        <v>8</v>
      </c>
      <c r="C13" s="619" t="s">
        <v>1097</v>
      </c>
      <c r="D13" s="349">
        <v>0</v>
      </c>
      <c r="E13" s="347">
        <v>0</v>
      </c>
      <c r="F13" s="348">
        <v>0</v>
      </c>
      <c r="G13" s="348">
        <v>0</v>
      </c>
      <c r="H13" s="348">
        <v>0</v>
      </c>
      <c r="I13" s="348">
        <v>0</v>
      </c>
      <c r="J13" s="348">
        <v>0</v>
      </c>
      <c r="K13" s="1040">
        <v>0</v>
      </c>
      <c r="L13" s="1169"/>
    </row>
    <row r="14" spans="2:12" s="2" customFormat="1" ht="12.75">
      <c r="B14" s="340">
        <v>9</v>
      </c>
      <c r="C14" s="619" t="s">
        <v>1096</v>
      </c>
      <c r="D14" s="349">
        <v>1319</v>
      </c>
      <c r="E14" s="347">
        <v>611</v>
      </c>
      <c r="F14" s="348">
        <v>844</v>
      </c>
      <c r="G14" s="348">
        <v>498</v>
      </c>
      <c r="H14" s="348">
        <v>814</v>
      </c>
      <c r="I14" s="348">
        <v>578</v>
      </c>
      <c r="J14" s="348">
        <v>663</v>
      </c>
      <c r="K14" s="1040">
        <v>387</v>
      </c>
      <c r="L14" s="1169"/>
    </row>
    <row r="15" spans="2:12" s="2" customFormat="1">
      <c r="B15" s="340">
        <v>10</v>
      </c>
      <c r="C15" s="619" t="s">
        <v>1105</v>
      </c>
      <c r="D15" s="349">
        <v>2003</v>
      </c>
      <c r="E15" s="347">
        <v>0</v>
      </c>
      <c r="F15" s="348">
        <v>1950</v>
      </c>
      <c r="G15" s="348">
        <v>0</v>
      </c>
      <c r="H15" s="348">
        <v>1969</v>
      </c>
      <c r="I15" s="348">
        <v>0</v>
      </c>
      <c r="J15" s="348">
        <v>2061</v>
      </c>
      <c r="K15" s="1040">
        <v>0</v>
      </c>
      <c r="L15" s="1169"/>
    </row>
    <row r="16" spans="2:12" s="2" customFormat="1" ht="12.75">
      <c r="B16" s="752">
        <v>11</v>
      </c>
      <c r="C16" s="602" t="s">
        <v>1104</v>
      </c>
      <c r="D16" s="1173"/>
      <c r="E16" s="453">
        <v>0</v>
      </c>
      <c r="F16" s="723"/>
      <c r="G16" s="454">
        <v>0</v>
      </c>
      <c r="H16" s="723"/>
      <c r="I16" s="454">
        <v>0</v>
      </c>
      <c r="J16" s="723"/>
      <c r="K16" s="1172">
        <v>0</v>
      </c>
      <c r="L16" s="1169"/>
    </row>
    <row r="17" spans="1:12" s="2" customFormat="1" ht="27" customHeight="1">
      <c r="B17" s="340">
        <v>12</v>
      </c>
      <c r="C17" s="619" t="s">
        <v>1103</v>
      </c>
      <c r="D17" s="349">
        <v>0</v>
      </c>
      <c r="E17" s="347">
        <v>0</v>
      </c>
      <c r="F17" s="348">
        <v>0</v>
      </c>
      <c r="G17" s="348">
        <v>0</v>
      </c>
      <c r="H17" s="348">
        <v>0</v>
      </c>
      <c r="I17" s="348">
        <v>0</v>
      </c>
      <c r="J17" s="348">
        <v>0</v>
      </c>
      <c r="K17" s="1040">
        <v>0</v>
      </c>
      <c r="L17" s="1169"/>
    </row>
    <row r="18" spans="1:12" s="2" customFormat="1" ht="12.75">
      <c r="B18" s="340">
        <v>13</v>
      </c>
      <c r="C18" s="1171" t="s">
        <v>1102</v>
      </c>
      <c r="D18" s="349">
        <v>0</v>
      </c>
      <c r="E18" s="347">
        <v>0</v>
      </c>
      <c r="F18" s="348">
        <v>0</v>
      </c>
      <c r="G18" s="348">
        <v>0</v>
      </c>
      <c r="H18" s="348">
        <v>0</v>
      </c>
      <c r="I18" s="348">
        <v>0</v>
      </c>
      <c r="J18" s="348">
        <v>0</v>
      </c>
      <c r="K18" s="1040">
        <v>0</v>
      </c>
      <c r="L18" s="1169"/>
    </row>
    <row r="19" spans="1:12" s="2" customFormat="1" ht="12.75">
      <c r="B19" s="340">
        <v>14</v>
      </c>
      <c r="C19" s="1171" t="s">
        <v>1101</v>
      </c>
      <c r="D19" s="349">
        <v>0</v>
      </c>
      <c r="E19" s="347">
        <v>0</v>
      </c>
      <c r="F19" s="348">
        <v>0</v>
      </c>
      <c r="G19" s="348">
        <v>0</v>
      </c>
      <c r="H19" s="348">
        <v>0</v>
      </c>
      <c r="I19" s="348">
        <v>0</v>
      </c>
      <c r="J19" s="348">
        <v>0</v>
      </c>
      <c r="K19" s="1040">
        <v>0</v>
      </c>
      <c r="L19" s="1169"/>
    </row>
    <row r="20" spans="1:12" s="2" customFormat="1" ht="12.75">
      <c r="B20" s="340">
        <v>15</v>
      </c>
      <c r="C20" s="1171" t="s">
        <v>1100</v>
      </c>
      <c r="D20" s="349">
        <v>0</v>
      </c>
      <c r="E20" s="347">
        <v>0</v>
      </c>
      <c r="F20" s="348">
        <v>0</v>
      </c>
      <c r="G20" s="348">
        <v>0</v>
      </c>
      <c r="H20" s="348">
        <v>0</v>
      </c>
      <c r="I20" s="348">
        <v>0</v>
      </c>
      <c r="J20" s="348">
        <v>0</v>
      </c>
      <c r="K20" s="1040">
        <v>0</v>
      </c>
      <c r="L20" s="1169"/>
    </row>
    <row r="21" spans="1:12" s="2" customFormat="1" ht="12.75">
      <c r="B21" s="340">
        <v>16</v>
      </c>
      <c r="C21" s="1171" t="s">
        <v>1099</v>
      </c>
      <c r="D21" s="349">
        <v>0</v>
      </c>
      <c r="E21" s="347">
        <v>0</v>
      </c>
      <c r="F21" s="348">
        <v>0</v>
      </c>
      <c r="G21" s="348">
        <v>0</v>
      </c>
      <c r="H21" s="348">
        <v>0</v>
      </c>
      <c r="I21" s="348">
        <v>0</v>
      </c>
      <c r="J21" s="348">
        <v>0</v>
      </c>
      <c r="K21" s="1040">
        <v>0</v>
      </c>
      <c r="L21" s="1169"/>
    </row>
    <row r="22" spans="1:12" s="2" customFormat="1" ht="12.75">
      <c r="B22" s="340">
        <v>17</v>
      </c>
      <c r="C22" s="619" t="s">
        <v>1098</v>
      </c>
      <c r="D22" s="349">
        <v>0</v>
      </c>
      <c r="E22" s="722"/>
      <c r="F22" s="348">
        <v>0</v>
      </c>
      <c r="G22" s="723"/>
      <c r="H22" s="348">
        <v>0</v>
      </c>
      <c r="I22" s="723"/>
      <c r="J22" s="348">
        <v>0</v>
      </c>
      <c r="K22" s="1170"/>
      <c r="L22" s="1169"/>
    </row>
    <row r="23" spans="1:12" s="2" customFormat="1" ht="12.75">
      <c r="B23" s="340">
        <v>18</v>
      </c>
      <c r="C23" s="619" t="s">
        <v>1097</v>
      </c>
      <c r="D23" s="349">
        <v>0</v>
      </c>
      <c r="E23" s="347">
        <v>0</v>
      </c>
      <c r="F23" s="348">
        <v>0</v>
      </c>
      <c r="G23" s="348">
        <v>0</v>
      </c>
      <c r="H23" s="348">
        <v>0</v>
      </c>
      <c r="I23" s="348">
        <v>0</v>
      </c>
      <c r="J23" s="348">
        <v>0</v>
      </c>
      <c r="K23" s="1040">
        <v>0</v>
      </c>
      <c r="L23" s="1169"/>
    </row>
    <row r="24" spans="1:12" s="2" customFormat="1" ht="12.75">
      <c r="B24" s="340">
        <v>19</v>
      </c>
      <c r="C24" s="619" t="s">
        <v>1096</v>
      </c>
      <c r="D24" s="349">
        <v>0</v>
      </c>
      <c r="E24" s="347">
        <v>0</v>
      </c>
      <c r="F24" s="348">
        <v>0</v>
      </c>
      <c r="G24" s="348">
        <v>0</v>
      </c>
      <c r="H24" s="348">
        <v>0</v>
      </c>
      <c r="I24" s="348">
        <v>0</v>
      </c>
      <c r="J24" s="348">
        <v>0</v>
      </c>
      <c r="K24" s="1040">
        <v>0</v>
      </c>
      <c r="L24" s="1169"/>
    </row>
    <row r="25" spans="1:12" s="2" customFormat="1" ht="12.75">
      <c r="B25" s="761">
        <v>20</v>
      </c>
      <c r="C25" s="760" t="s">
        <v>1095</v>
      </c>
      <c r="D25" s="485">
        <v>0</v>
      </c>
      <c r="E25" s="759">
        <v>0</v>
      </c>
      <c r="F25" s="483">
        <v>0</v>
      </c>
      <c r="G25" s="483">
        <v>0</v>
      </c>
      <c r="H25" s="483">
        <v>0</v>
      </c>
      <c r="I25" s="483">
        <v>0</v>
      </c>
      <c r="J25" s="483">
        <v>0</v>
      </c>
      <c r="K25" s="1168">
        <v>0</v>
      </c>
      <c r="L25" s="1167"/>
    </row>
    <row r="26" spans="1:12" s="2" customFormat="1" ht="12.75">
      <c r="B26" s="715" t="s">
        <v>1094</v>
      </c>
      <c r="C26" s="1091"/>
      <c r="D26" s="849"/>
      <c r="E26" s="849"/>
      <c r="F26" s="849"/>
      <c r="G26" s="849"/>
      <c r="H26" s="849"/>
      <c r="I26" s="849"/>
      <c r="J26" s="849"/>
      <c r="K26" s="849"/>
    </row>
    <row r="27" spans="1:12" s="2" customFormat="1" ht="12.75" hidden="1">
      <c r="B27" s="851"/>
      <c r="C27" s="1091"/>
      <c r="D27" s="849"/>
      <c r="E27" s="849"/>
      <c r="F27" s="849"/>
      <c r="G27" s="849"/>
      <c r="H27" s="849"/>
      <c r="I27" s="849"/>
      <c r="J27" s="849"/>
      <c r="K27" s="849"/>
    </row>
    <row r="28" spans="1:12" s="2" customFormat="1" ht="5.0999999999999996" customHeight="1">
      <c r="C28" s="2" t="s">
        <v>244</v>
      </c>
    </row>
    <row r="29" spans="1:12" s="414" customFormat="1" ht="12.75" hidden="1">
      <c r="A29" s="2"/>
      <c r="B29" s="2"/>
      <c r="C29" s="2"/>
      <c r="D29" s="2"/>
      <c r="E29" s="2"/>
      <c r="F29" s="2"/>
      <c r="G29" s="2"/>
      <c r="H29" s="2"/>
      <c r="I29" s="2"/>
      <c r="J29" s="2"/>
      <c r="K29" s="2"/>
      <c r="L29" s="2"/>
    </row>
    <row r="30" spans="1:12" s="414" customFormat="1" ht="12.75" hidden="1">
      <c r="A30" s="2"/>
      <c r="B30" s="2"/>
      <c r="C30" s="2"/>
      <c r="D30" s="2"/>
      <c r="E30" s="2"/>
      <c r="F30" s="2"/>
      <c r="G30" s="2"/>
      <c r="H30" s="2"/>
      <c r="I30" s="2"/>
      <c r="J30" s="2"/>
      <c r="K30" s="2"/>
      <c r="L30" s="2"/>
    </row>
    <row r="31" spans="1:12" s="414" customFormat="1" ht="12.75" hidden="1">
      <c r="A31" s="2"/>
      <c r="B31" s="2"/>
      <c r="C31" s="2"/>
      <c r="D31" s="2"/>
      <c r="E31" s="2"/>
      <c r="F31" s="2"/>
      <c r="G31" s="2"/>
      <c r="H31" s="2"/>
      <c r="I31" s="2"/>
      <c r="J31" s="2"/>
      <c r="K31" s="2"/>
      <c r="L31" s="2"/>
    </row>
    <row r="32" spans="1:12" s="414" customFormat="1" ht="12.75" hidden="1">
      <c r="A32" s="2"/>
      <c r="B32" s="2"/>
      <c r="C32" s="2"/>
      <c r="D32" s="2"/>
      <c r="E32" s="2"/>
      <c r="F32" s="2"/>
      <c r="G32" s="2"/>
      <c r="H32" s="2"/>
      <c r="I32" s="2"/>
      <c r="J32" s="2"/>
      <c r="K32" s="2"/>
      <c r="L32" s="2"/>
    </row>
    <row r="33" spans="1:12" s="414" customFormat="1" ht="12.75" hidden="1">
      <c r="A33" s="2"/>
      <c r="B33" s="2"/>
      <c r="C33" s="2"/>
      <c r="D33" s="2"/>
      <c r="E33" s="2"/>
      <c r="F33" s="2"/>
      <c r="G33" s="2"/>
      <c r="H33" s="2"/>
      <c r="I33" s="2"/>
      <c r="J33" s="2"/>
      <c r="K33" s="2"/>
      <c r="L33" s="2"/>
    </row>
    <row r="34" spans="1:12" s="414" customFormat="1" ht="12.75" hidden="1">
      <c r="A34" s="2"/>
      <c r="B34" s="2"/>
      <c r="C34" s="2"/>
      <c r="D34" s="2"/>
      <c r="E34" s="2"/>
      <c r="F34" s="2"/>
      <c r="G34" s="2"/>
      <c r="H34" s="2"/>
      <c r="I34" s="2"/>
      <c r="J34" s="2"/>
      <c r="K34" s="2"/>
      <c r="L34" s="2"/>
    </row>
    <row r="35" spans="1:12" s="414" customFormat="1" ht="12.75" hidden="1">
      <c r="A35" s="2"/>
      <c r="B35" s="2"/>
      <c r="C35" s="2"/>
      <c r="D35" s="2"/>
      <c r="E35" s="2"/>
      <c r="F35" s="2"/>
      <c r="G35" s="2"/>
      <c r="H35" s="2"/>
      <c r="I35" s="2"/>
      <c r="J35" s="2"/>
      <c r="K35" s="2"/>
      <c r="L35" s="2"/>
    </row>
    <row r="36" spans="1:12" s="414" customFormat="1" ht="12.75" hidden="1">
      <c r="A36" s="2"/>
      <c r="B36" s="2"/>
      <c r="C36" s="2"/>
      <c r="D36" s="2"/>
      <c r="E36" s="2"/>
      <c r="F36" s="2"/>
      <c r="G36" s="2"/>
      <c r="H36" s="2"/>
      <c r="I36" s="2"/>
      <c r="J36" s="2"/>
      <c r="K36" s="2"/>
      <c r="L36" s="2"/>
    </row>
    <row r="37" spans="1:12" s="414" customFormat="1" ht="12.75" hidden="1">
      <c r="A37" s="2"/>
      <c r="B37" s="2"/>
      <c r="C37" s="2"/>
      <c r="D37" s="2"/>
      <c r="E37" s="2"/>
      <c r="F37" s="2"/>
      <c r="G37" s="2"/>
      <c r="H37" s="2"/>
      <c r="I37" s="2"/>
      <c r="J37" s="2"/>
      <c r="K37" s="2"/>
      <c r="L37" s="2"/>
    </row>
    <row r="38" spans="1:12" s="414" customFormat="1" ht="12.75" hidden="1">
      <c r="A38" s="2"/>
      <c r="B38" s="2"/>
      <c r="C38" s="2"/>
      <c r="D38" s="2"/>
      <c r="E38" s="2"/>
      <c r="F38" s="2"/>
      <c r="G38" s="2"/>
      <c r="H38" s="2"/>
      <c r="I38" s="2"/>
      <c r="J38" s="2"/>
      <c r="K38" s="2"/>
      <c r="L38" s="2"/>
    </row>
    <row r="39" spans="1:12" s="414" customFormat="1" ht="12.75" hidden="1">
      <c r="A39" s="2"/>
      <c r="B39" s="2"/>
      <c r="C39" s="2"/>
      <c r="D39" s="2"/>
      <c r="E39" s="2"/>
      <c r="F39" s="2"/>
      <c r="G39" s="2"/>
      <c r="H39" s="2"/>
      <c r="I39" s="2"/>
      <c r="J39" s="2"/>
      <c r="K39" s="2"/>
      <c r="L39" s="2"/>
    </row>
    <row r="40" spans="1:12" s="414" customFormat="1" ht="12.75" hidden="1">
      <c r="A40" s="2"/>
      <c r="B40" s="2"/>
      <c r="C40" s="2"/>
      <c r="D40" s="2"/>
      <c r="E40" s="2"/>
      <c r="F40" s="2"/>
      <c r="G40" s="2"/>
      <c r="H40" s="2"/>
      <c r="I40" s="2"/>
      <c r="J40" s="2"/>
      <c r="K40" s="2"/>
      <c r="L40" s="2"/>
    </row>
    <row r="41" spans="1:12" s="414" customFormat="1" ht="12.75" hidden="1">
      <c r="A41" s="2"/>
      <c r="B41" s="2"/>
      <c r="C41" s="2"/>
      <c r="D41" s="2"/>
      <c r="E41" s="2"/>
      <c r="F41" s="2"/>
      <c r="G41" s="2"/>
      <c r="H41" s="2"/>
      <c r="I41" s="2"/>
      <c r="J41" s="2"/>
      <c r="K41" s="2"/>
      <c r="L41" s="2"/>
    </row>
    <row r="42" spans="1:12" s="414" customFormat="1" ht="12.75" hidden="1">
      <c r="A42" s="2"/>
      <c r="B42" s="2"/>
      <c r="C42" s="2"/>
      <c r="D42" s="2"/>
      <c r="E42" s="2"/>
      <c r="F42" s="2"/>
      <c r="G42" s="2"/>
      <c r="H42" s="2"/>
      <c r="I42" s="2"/>
      <c r="J42" s="2"/>
      <c r="K42" s="2"/>
      <c r="L42" s="2"/>
    </row>
    <row r="43" spans="1:12" s="414" customFormat="1" ht="12.75" hidden="1">
      <c r="A43" s="2"/>
      <c r="B43" s="2"/>
      <c r="C43" s="2"/>
      <c r="D43" s="2"/>
      <c r="E43" s="2"/>
      <c r="F43" s="2"/>
      <c r="G43" s="2"/>
      <c r="H43" s="2"/>
      <c r="I43" s="2"/>
      <c r="J43" s="2"/>
      <c r="K43" s="2"/>
      <c r="L43" s="2"/>
    </row>
    <row r="44" spans="1:12" s="414" customFormat="1" ht="12.75" hidden="1">
      <c r="A44" s="2"/>
      <c r="B44" s="2"/>
      <c r="C44" s="2"/>
      <c r="D44" s="2"/>
      <c r="E44" s="2"/>
      <c r="F44" s="2"/>
      <c r="G44" s="2"/>
      <c r="H44" s="2"/>
      <c r="I44" s="2"/>
      <c r="J44" s="2"/>
      <c r="K44" s="2"/>
      <c r="L44" s="2"/>
    </row>
    <row r="45" spans="1:12" s="414" customFormat="1" ht="12.75" hidden="1">
      <c r="A45" s="2"/>
      <c r="B45" s="2"/>
      <c r="C45" s="2"/>
      <c r="D45" s="2"/>
      <c r="E45" s="2"/>
      <c r="F45" s="2"/>
      <c r="G45" s="2"/>
      <c r="H45" s="2"/>
      <c r="I45" s="2"/>
      <c r="J45" s="2"/>
      <c r="K45" s="2"/>
      <c r="L45" s="2"/>
    </row>
    <row r="46" spans="1:12" s="414" customFormat="1" ht="12.75" hidden="1">
      <c r="A46" s="2"/>
      <c r="B46" s="2"/>
      <c r="C46" s="2"/>
      <c r="D46" s="2"/>
      <c r="E46" s="2"/>
      <c r="F46" s="2"/>
      <c r="G46" s="2"/>
      <c r="H46" s="2"/>
      <c r="I46" s="2"/>
      <c r="J46" s="2"/>
      <c r="K46" s="2"/>
      <c r="L46" s="2"/>
    </row>
    <row r="47" spans="1:12" s="414" customFormat="1" ht="12.75" hidden="1">
      <c r="A47" s="2"/>
      <c r="B47" s="2"/>
      <c r="C47" s="2"/>
      <c r="D47" s="2"/>
      <c r="E47" s="2"/>
      <c r="F47" s="2"/>
      <c r="G47" s="2"/>
      <c r="H47" s="2"/>
      <c r="I47" s="2"/>
      <c r="J47" s="2"/>
      <c r="K47" s="2"/>
      <c r="L47" s="2"/>
    </row>
    <row r="48" spans="1:12" s="414" customFormat="1" ht="12.75" hidden="1">
      <c r="A48" s="2"/>
      <c r="B48" s="2"/>
      <c r="C48" s="2"/>
      <c r="D48" s="2"/>
      <c r="E48" s="2"/>
      <c r="F48" s="2"/>
      <c r="G48" s="2"/>
      <c r="H48" s="2"/>
      <c r="I48" s="2"/>
      <c r="J48" s="2"/>
      <c r="K48" s="2"/>
      <c r="L48" s="2"/>
    </row>
    <row r="49" spans="1:12" s="414" customFormat="1" ht="12.75" hidden="1">
      <c r="A49" s="2"/>
      <c r="B49" s="2"/>
      <c r="C49" s="2"/>
      <c r="D49" s="2"/>
      <c r="E49" s="2"/>
      <c r="F49" s="2"/>
      <c r="G49" s="2"/>
      <c r="H49" s="2"/>
      <c r="I49" s="2"/>
      <c r="J49" s="2"/>
      <c r="K49" s="2"/>
      <c r="L49" s="2"/>
    </row>
    <row r="50" spans="1:12" s="414" customFormat="1" ht="12.75" hidden="1">
      <c r="A50" s="2"/>
      <c r="B50" s="2"/>
      <c r="C50" s="2"/>
      <c r="D50" s="2"/>
      <c r="E50" s="2"/>
      <c r="F50" s="2"/>
      <c r="G50" s="2"/>
      <c r="H50" s="2"/>
      <c r="I50" s="2"/>
      <c r="J50" s="2"/>
      <c r="K50" s="2"/>
      <c r="L50" s="2"/>
    </row>
    <row r="51" spans="1:12" s="414" customFormat="1" ht="12.75" hidden="1">
      <c r="A51" s="2"/>
      <c r="B51" s="2"/>
      <c r="C51" s="2"/>
      <c r="D51" s="2"/>
      <c r="E51" s="2"/>
      <c r="F51" s="2"/>
      <c r="G51" s="2"/>
      <c r="H51" s="2"/>
      <c r="I51" s="2"/>
      <c r="J51" s="2"/>
      <c r="K51" s="2"/>
      <c r="L51" s="2"/>
    </row>
    <row r="52" spans="1:12" s="414" customFormat="1" ht="12.75" hidden="1">
      <c r="A52" s="2"/>
      <c r="B52" s="2"/>
      <c r="C52" s="2"/>
      <c r="D52" s="2"/>
      <c r="E52" s="2"/>
      <c r="F52" s="2"/>
      <c r="G52" s="2"/>
      <c r="H52" s="2"/>
      <c r="I52" s="2"/>
      <c r="J52" s="2"/>
      <c r="K52" s="2"/>
      <c r="L52" s="2"/>
    </row>
    <row r="53" spans="1:12" s="414" customFormat="1" ht="12.75" hidden="1">
      <c r="A53" s="2"/>
      <c r="B53" s="2"/>
      <c r="C53" s="2"/>
      <c r="D53" s="2"/>
      <c r="E53" s="2"/>
      <c r="F53" s="2"/>
      <c r="G53" s="2"/>
      <c r="H53" s="2"/>
      <c r="I53" s="2"/>
      <c r="J53" s="2"/>
      <c r="K53" s="2"/>
      <c r="L53" s="2"/>
    </row>
    <row r="54" spans="1:12" s="414" customFormat="1" ht="12.75" hidden="1">
      <c r="A54" s="2"/>
      <c r="B54" s="2"/>
      <c r="C54" s="2"/>
      <c r="D54" s="2"/>
      <c r="E54" s="2"/>
      <c r="F54" s="2"/>
      <c r="G54" s="2"/>
      <c r="H54" s="2"/>
      <c r="I54" s="2"/>
      <c r="J54" s="2"/>
      <c r="K54" s="2"/>
      <c r="L54" s="2"/>
    </row>
    <row r="55" spans="1:12" s="414" customFormat="1" ht="12.75" hidden="1">
      <c r="A55" s="2"/>
      <c r="B55" s="2"/>
      <c r="C55" s="2"/>
      <c r="D55" s="2"/>
      <c r="E55" s="2"/>
      <c r="F55" s="2"/>
      <c r="G55" s="2"/>
      <c r="H55" s="2"/>
      <c r="I55" s="2"/>
      <c r="J55" s="2"/>
      <c r="K55" s="2"/>
      <c r="L55" s="2"/>
    </row>
    <row r="56" spans="1:12" s="414" customFormat="1" ht="12.75" hidden="1">
      <c r="A56" s="2"/>
      <c r="B56" s="2"/>
      <c r="C56" s="2"/>
      <c r="D56" s="2"/>
      <c r="E56" s="2"/>
      <c r="F56" s="2"/>
      <c r="G56" s="2"/>
      <c r="H56" s="2"/>
      <c r="I56" s="2"/>
      <c r="J56" s="2"/>
      <c r="K56" s="2"/>
      <c r="L56" s="2"/>
    </row>
    <row r="57" spans="1:12" s="414" customFormat="1" ht="12.75" hidden="1">
      <c r="A57" s="2"/>
      <c r="B57" s="2"/>
      <c r="C57" s="2"/>
      <c r="D57" s="2"/>
      <c r="E57" s="2"/>
      <c r="F57" s="2"/>
      <c r="G57" s="2"/>
      <c r="H57" s="2"/>
      <c r="I57" s="2"/>
      <c r="J57" s="2"/>
      <c r="K57" s="2"/>
      <c r="L57" s="2"/>
    </row>
    <row r="58" spans="1:12" s="414" customFormat="1" ht="12.75" hidden="1">
      <c r="A58" s="2"/>
      <c r="B58" s="2"/>
      <c r="C58" s="2"/>
      <c r="D58" s="2"/>
      <c r="E58" s="2"/>
      <c r="F58" s="2"/>
      <c r="G58" s="2"/>
      <c r="H58" s="2"/>
      <c r="I58" s="2"/>
      <c r="J58" s="2"/>
      <c r="K58" s="2"/>
      <c r="L58" s="2"/>
    </row>
    <row r="59" spans="1:12" s="414" customFormat="1" ht="12.75" hidden="1">
      <c r="A59" s="2"/>
      <c r="B59" s="2"/>
      <c r="C59" s="2"/>
      <c r="D59" s="2"/>
      <c r="E59" s="2"/>
      <c r="F59" s="2"/>
      <c r="G59" s="2"/>
      <c r="H59" s="2"/>
      <c r="I59" s="2"/>
      <c r="J59" s="2"/>
      <c r="K59" s="2"/>
      <c r="L59" s="2"/>
    </row>
    <row r="60" spans="1:12" s="414" customFormat="1" ht="12.75" hidden="1">
      <c r="A60" s="2"/>
      <c r="B60" s="2"/>
      <c r="C60" s="2"/>
      <c r="D60" s="2"/>
      <c r="E60" s="2"/>
      <c r="F60" s="2"/>
      <c r="G60" s="2"/>
      <c r="H60" s="2"/>
      <c r="I60" s="2"/>
      <c r="J60" s="2"/>
      <c r="K60" s="2"/>
      <c r="L60" s="2"/>
    </row>
    <row r="61" spans="1:12" s="414" customFormat="1" ht="12.75" hidden="1">
      <c r="A61" s="2"/>
      <c r="B61" s="2"/>
      <c r="C61" s="2"/>
      <c r="D61" s="2"/>
      <c r="E61" s="2"/>
      <c r="F61" s="2"/>
      <c r="G61" s="2"/>
      <c r="H61" s="2"/>
      <c r="I61" s="2"/>
      <c r="J61" s="2"/>
      <c r="K61" s="2"/>
      <c r="L61" s="2"/>
    </row>
    <row r="62" spans="1:12" s="414" customFormat="1" ht="12.75" hidden="1">
      <c r="A62" s="2"/>
      <c r="B62" s="2"/>
      <c r="C62" s="2"/>
      <c r="D62" s="2"/>
      <c r="E62" s="2"/>
      <c r="F62" s="2"/>
      <c r="G62" s="2"/>
      <c r="H62" s="2"/>
      <c r="I62" s="2"/>
      <c r="J62" s="2"/>
      <c r="K62" s="2"/>
      <c r="L62" s="2"/>
    </row>
    <row r="63" spans="1:12" s="414" customFormat="1" ht="12.75" hidden="1">
      <c r="A63" s="2"/>
      <c r="B63" s="2"/>
      <c r="C63" s="2"/>
      <c r="D63" s="2"/>
      <c r="E63" s="2"/>
      <c r="F63" s="2"/>
      <c r="G63" s="2"/>
      <c r="H63" s="2"/>
      <c r="I63" s="2"/>
      <c r="J63" s="2"/>
      <c r="K63" s="2"/>
      <c r="L63" s="2"/>
    </row>
    <row r="64" spans="1:12" s="414" customFormat="1" ht="12.75" hidden="1">
      <c r="A64" s="2"/>
      <c r="B64" s="2"/>
      <c r="C64" s="2"/>
      <c r="D64" s="2"/>
      <c r="E64" s="2"/>
      <c r="F64" s="2"/>
      <c r="G64" s="2"/>
      <c r="H64" s="2"/>
      <c r="I64" s="2"/>
      <c r="J64" s="2"/>
      <c r="K64" s="2"/>
      <c r="L64" s="2"/>
    </row>
    <row r="65" spans="1:12" s="414" customFormat="1" ht="12.75" hidden="1">
      <c r="A65" s="2"/>
      <c r="B65" s="2"/>
      <c r="C65" s="2"/>
      <c r="D65" s="2"/>
      <c r="E65" s="2"/>
      <c r="F65" s="2"/>
      <c r="G65" s="2"/>
      <c r="H65" s="2"/>
      <c r="I65" s="2"/>
      <c r="J65" s="2"/>
      <c r="K65" s="2"/>
      <c r="L65" s="2"/>
    </row>
    <row r="66" spans="1:12" s="414" customFormat="1" ht="12.75" hidden="1">
      <c r="A66" s="2"/>
      <c r="B66" s="2"/>
      <c r="C66" s="2"/>
      <c r="D66" s="2"/>
      <c r="E66" s="2"/>
      <c r="F66" s="2"/>
      <c r="G66" s="2"/>
      <c r="H66" s="2"/>
      <c r="I66" s="2"/>
      <c r="J66" s="2"/>
      <c r="K66" s="2"/>
      <c r="L66" s="2"/>
    </row>
    <row r="67" spans="1:12" s="414" customFormat="1" ht="12.75" hidden="1">
      <c r="A67" s="2"/>
      <c r="B67" s="2"/>
      <c r="C67" s="2"/>
      <c r="D67" s="2"/>
      <c r="E67" s="2"/>
      <c r="F67" s="2"/>
      <c r="G67" s="2"/>
      <c r="H67" s="2"/>
      <c r="I67" s="2"/>
      <c r="J67" s="2"/>
      <c r="K67" s="2"/>
      <c r="L67" s="2"/>
    </row>
    <row r="68" spans="1:12" s="414" customFormat="1" ht="12.75" hidden="1">
      <c r="A68" s="2"/>
      <c r="B68" s="2"/>
      <c r="C68" s="2"/>
      <c r="D68" s="2"/>
      <c r="E68" s="2"/>
      <c r="F68" s="2"/>
      <c r="G68" s="2"/>
      <c r="H68" s="2"/>
      <c r="I68" s="2"/>
      <c r="J68" s="2"/>
      <c r="K68" s="2"/>
      <c r="L68" s="2"/>
    </row>
    <row r="69" spans="1:12" s="414" customFormat="1" ht="12.75" hidden="1">
      <c r="A69" s="2"/>
      <c r="B69" s="2"/>
      <c r="C69" s="2"/>
      <c r="D69" s="2"/>
      <c r="E69" s="2"/>
      <c r="F69" s="2"/>
      <c r="G69" s="2"/>
      <c r="H69" s="2"/>
      <c r="I69" s="2"/>
      <c r="J69" s="2"/>
      <c r="K69" s="2"/>
      <c r="L69" s="2"/>
    </row>
    <row r="70" spans="1:12" s="414" customFormat="1" ht="12.75" hidden="1">
      <c r="A70" s="2"/>
      <c r="B70" s="2"/>
      <c r="C70" s="2"/>
      <c r="D70" s="2"/>
      <c r="E70" s="2"/>
      <c r="F70" s="2"/>
      <c r="G70" s="2"/>
      <c r="H70" s="2"/>
      <c r="I70" s="2"/>
      <c r="J70" s="2"/>
      <c r="K70" s="2"/>
      <c r="L70" s="2"/>
    </row>
    <row r="71" spans="1:12" s="414" customFormat="1" ht="12.75" hidden="1">
      <c r="A71" s="2"/>
      <c r="B71" s="2"/>
      <c r="C71" s="2"/>
      <c r="D71" s="2"/>
      <c r="E71" s="2"/>
      <c r="F71" s="2"/>
      <c r="G71" s="2"/>
      <c r="H71" s="2"/>
      <c r="I71" s="2"/>
      <c r="J71" s="2"/>
      <c r="K71" s="2"/>
      <c r="L71" s="2"/>
    </row>
    <row r="72" spans="1:12" s="414" customFormat="1" ht="12.75" hidden="1">
      <c r="A72" s="2"/>
      <c r="B72" s="2"/>
      <c r="C72" s="2"/>
      <c r="D72" s="2"/>
      <c r="E72" s="2"/>
      <c r="F72" s="2"/>
      <c r="G72" s="2"/>
      <c r="H72" s="2"/>
      <c r="I72" s="2"/>
      <c r="J72" s="2"/>
      <c r="K72" s="2"/>
      <c r="L72" s="2"/>
    </row>
    <row r="73" spans="1:12" s="414" customFormat="1" ht="12.75" hidden="1">
      <c r="A73" s="2"/>
      <c r="B73" s="2"/>
      <c r="C73" s="2"/>
      <c r="D73" s="2"/>
      <c r="E73" s="2"/>
      <c r="F73" s="2"/>
      <c r="G73" s="2"/>
      <c r="H73" s="2"/>
      <c r="I73" s="2"/>
      <c r="J73" s="2"/>
      <c r="K73" s="2"/>
      <c r="L73" s="2"/>
    </row>
    <row r="74" spans="1:12" s="414" customFormat="1" ht="12.75" hidden="1">
      <c r="A74" s="2"/>
      <c r="B74" s="2"/>
      <c r="C74" s="2"/>
      <c r="D74" s="2"/>
      <c r="E74" s="2"/>
      <c r="F74" s="2"/>
      <c r="G74" s="2"/>
      <c r="H74" s="2"/>
      <c r="I74" s="2"/>
      <c r="J74" s="2"/>
      <c r="K74" s="2"/>
      <c r="L74" s="2"/>
    </row>
    <row r="75" spans="1:12" s="414" customFormat="1" ht="12.75" hidden="1">
      <c r="A75" s="2"/>
      <c r="B75" s="2"/>
      <c r="C75" s="2"/>
      <c r="D75" s="2"/>
      <c r="E75" s="2"/>
      <c r="F75" s="2"/>
      <c r="G75" s="2"/>
      <c r="H75" s="2"/>
      <c r="I75" s="2"/>
      <c r="J75" s="2"/>
      <c r="K75" s="2"/>
      <c r="L75" s="2"/>
    </row>
    <row r="76" spans="1:12" s="414" customFormat="1" ht="12.75" hidden="1">
      <c r="A76" s="2"/>
      <c r="B76" s="2"/>
      <c r="C76" s="2"/>
      <c r="D76" s="2"/>
      <c r="E76" s="2"/>
      <c r="F76" s="2"/>
      <c r="G76" s="2"/>
      <c r="H76" s="2"/>
      <c r="I76" s="2"/>
      <c r="J76" s="2"/>
      <c r="K76" s="2"/>
      <c r="L76" s="2"/>
    </row>
    <row r="77" spans="1:12" s="414" customFormat="1" ht="12.75" hidden="1">
      <c r="A77" s="2"/>
      <c r="B77" s="2"/>
      <c r="C77" s="2"/>
      <c r="D77" s="2"/>
      <c r="E77" s="2"/>
      <c r="F77" s="2"/>
      <c r="G77" s="2"/>
      <c r="H77" s="2"/>
      <c r="I77" s="2"/>
      <c r="J77" s="2"/>
      <c r="K77" s="2"/>
      <c r="L77" s="2"/>
    </row>
    <row r="78" spans="1:12" s="414" customFormat="1" ht="12.75" hidden="1">
      <c r="A78" s="2"/>
      <c r="B78" s="2"/>
      <c r="C78" s="2"/>
      <c r="D78" s="2"/>
      <c r="E78" s="2"/>
      <c r="F78" s="2"/>
      <c r="G78" s="2"/>
      <c r="H78" s="2"/>
      <c r="I78" s="2"/>
      <c r="J78" s="2"/>
      <c r="K78" s="2"/>
      <c r="L78" s="2"/>
    </row>
    <row r="79" spans="1:12" s="414" customFormat="1" ht="12.75" hidden="1">
      <c r="A79" s="2"/>
      <c r="B79" s="2"/>
      <c r="C79" s="2"/>
      <c r="D79" s="2"/>
      <c r="E79" s="2"/>
      <c r="F79" s="2"/>
      <c r="G79" s="2"/>
      <c r="H79" s="2"/>
      <c r="I79" s="2"/>
      <c r="J79" s="2"/>
      <c r="K79" s="2"/>
      <c r="L79" s="2"/>
    </row>
    <row r="80" spans="1:12" s="414" customFormat="1" ht="12.75" hidden="1">
      <c r="A80" s="2"/>
      <c r="B80" s="2"/>
      <c r="C80" s="2"/>
      <c r="D80" s="2"/>
      <c r="E80" s="2"/>
      <c r="F80" s="2"/>
      <c r="G80" s="2"/>
      <c r="H80" s="2"/>
      <c r="I80" s="2"/>
      <c r="J80" s="2"/>
      <c r="K80" s="2"/>
      <c r="L80" s="2"/>
    </row>
    <row r="81" spans="1:12" s="414" customFormat="1" ht="12.75" hidden="1">
      <c r="A81" s="2"/>
      <c r="B81" s="2"/>
      <c r="C81" s="2"/>
      <c r="D81" s="2"/>
      <c r="E81" s="2"/>
      <c r="F81" s="2"/>
      <c r="G81" s="2"/>
      <c r="H81" s="2"/>
      <c r="I81" s="2"/>
      <c r="J81" s="2"/>
      <c r="K81" s="2"/>
      <c r="L81" s="2"/>
    </row>
    <row r="82" spans="1:12" s="414" customFormat="1" ht="12.75" hidden="1">
      <c r="A82" s="2"/>
      <c r="B82" s="2"/>
      <c r="C82" s="2"/>
      <c r="D82" s="2"/>
      <c r="E82" s="2"/>
      <c r="F82" s="2"/>
      <c r="G82" s="2"/>
      <c r="H82" s="2"/>
      <c r="I82" s="2"/>
      <c r="J82" s="2"/>
      <c r="K82" s="2"/>
      <c r="L82" s="2"/>
    </row>
    <row r="83" spans="1:12" s="414" customFormat="1" ht="12.75" hidden="1">
      <c r="A83" s="2"/>
      <c r="B83" s="2"/>
      <c r="C83" s="2"/>
      <c r="D83" s="2"/>
      <c r="E83" s="2"/>
      <c r="F83" s="2"/>
      <c r="G83" s="2"/>
      <c r="H83" s="2"/>
      <c r="I83" s="2"/>
      <c r="J83" s="2"/>
      <c r="K83" s="2"/>
      <c r="L83" s="2"/>
    </row>
    <row r="84" spans="1:12" s="414" customFormat="1" ht="12.75" hidden="1">
      <c r="A84" s="2"/>
      <c r="B84" s="2"/>
      <c r="C84" s="2"/>
      <c r="D84" s="2"/>
      <c r="E84" s="2"/>
      <c r="F84" s="2"/>
      <c r="G84" s="2"/>
      <c r="H84" s="2"/>
      <c r="I84" s="2"/>
      <c r="J84" s="2"/>
      <c r="K84" s="2"/>
      <c r="L84" s="2"/>
    </row>
    <row r="85" spans="1:12" s="414" customFormat="1" ht="12.75" hidden="1">
      <c r="A85" s="2"/>
      <c r="B85" s="2"/>
      <c r="C85" s="2"/>
      <c r="D85" s="2"/>
      <c r="E85" s="2"/>
      <c r="F85" s="2"/>
      <c r="G85" s="2"/>
      <c r="H85" s="2"/>
      <c r="I85" s="2"/>
      <c r="J85" s="2"/>
      <c r="K85" s="2"/>
      <c r="L85" s="2"/>
    </row>
    <row r="86" spans="1:12" s="414" customFormat="1" ht="12.75" hidden="1">
      <c r="A86" s="2"/>
      <c r="B86" s="2"/>
      <c r="C86" s="2"/>
      <c r="D86" s="2"/>
      <c r="E86" s="2"/>
      <c r="F86" s="2"/>
      <c r="G86" s="2"/>
      <c r="H86" s="2"/>
      <c r="I86" s="2"/>
      <c r="J86" s="2"/>
      <c r="K86" s="2"/>
      <c r="L86" s="2"/>
    </row>
    <row r="87" spans="1:12" s="414" customFormat="1" ht="12.75" hidden="1">
      <c r="A87" s="2"/>
      <c r="B87" s="2"/>
      <c r="C87" s="2"/>
      <c r="D87" s="2"/>
      <c r="E87" s="2"/>
      <c r="F87" s="2"/>
      <c r="G87" s="2"/>
      <c r="H87" s="2"/>
      <c r="I87" s="2"/>
      <c r="J87" s="2"/>
      <c r="K87" s="2"/>
      <c r="L87" s="2"/>
    </row>
    <row r="88" spans="1:12" s="414" customFormat="1" ht="12.75" hidden="1">
      <c r="A88" s="2"/>
      <c r="B88" s="2"/>
      <c r="C88" s="2"/>
      <c r="D88" s="2"/>
      <c r="E88" s="2"/>
      <c r="F88" s="2"/>
      <c r="G88" s="2"/>
      <c r="H88" s="2"/>
      <c r="I88" s="2"/>
      <c r="J88" s="2"/>
      <c r="K88" s="2"/>
      <c r="L88" s="2"/>
    </row>
    <row r="89" spans="1:12" s="414" customFormat="1" ht="12.75" hidden="1">
      <c r="A89" s="2"/>
      <c r="B89" s="2"/>
      <c r="C89" s="2"/>
      <c r="D89" s="2"/>
      <c r="E89" s="2"/>
      <c r="F89" s="2"/>
      <c r="G89" s="2"/>
      <c r="H89" s="2"/>
      <c r="I89" s="2"/>
      <c r="J89" s="2"/>
      <c r="K89" s="2"/>
      <c r="L89" s="2"/>
    </row>
    <row r="90" spans="1:12" s="414" customFormat="1" ht="12.75" hidden="1">
      <c r="A90" s="2"/>
      <c r="B90" s="2"/>
      <c r="C90" s="2"/>
      <c r="D90" s="2"/>
      <c r="E90" s="2"/>
      <c r="F90" s="2"/>
      <c r="G90" s="2"/>
      <c r="H90" s="2"/>
      <c r="I90" s="2"/>
      <c r="J90" s="2"/>
      <c r="K90" s="2"/>
      <c r="L90" s="2"/>
    </row>
    <row r="91" spans="1:12" s="414" customFormat="1" ht="12.75" hidden="1">
      <c r="A91" s="2"/>
      <c r="B91" s="2"/>
      <c r="C91" s="2"/>
      <c r="D91" s="2"/>
      <c r="E91" s="2"/>
      <c r="F91" s="2"/>
      <c r="G91" s="2"/>
      <c r="H91" s="2"/>
      <c r="I91" s="2"/>
      <c r="J91" s="2"/>
      <c r="K91" s="2"/>
      <c r="L91" s="2"/>
    </row>
    <row r="92" spans="1:12" s="414" customFormat="1" ht="12.75" hidden="1">
      <c r="A92" s="2"/>
      <c r="B92" s="2"/>
      <c r="C92" s="2"/>
      <c r="D92" s="2"/>
      <c r="E92" s="2"/>
      <c r="F92" s="2"/>
      <c r="G92" s="2"/>
      <c r="H92" s="2"/>
      <c r="I92" s="2"/>
      <c r="J92" s="2"/>
      <c r="K92" s="2"/>
      <c r="L92" s="2"/>
    </row>
    <row r="93" spans="1:12" s="414" customFormat="1" ht="12.75" hidden="1">
      <c r="A93" s="2"/>
      <c r="B93" s="2"/>
      <c r="C93" s="2"/>
      <c r="D93" s="2"/>
      <c r="E93" s="2"/>
      <c r="F93" s="2"/>
      <c r="G93" s="2"/>
      <c r="H93" s="2"/>
      <c r="I93" s="2"/>
      <c r="J93" s="2"/>
      <c r="K93" s="2"/>
      <c r="L93" s="2"/>
    </row>
    <row r="94" spans="1:12" s="414" customFormat="1" ht="12.75" hidden="1">
      <c r="A94" s="2"/>
      <c r="B94" s="2"/>
      <c r="C94" s="2"/>
      <c r="D94" s="2"/>
      <c r="E94" s="2"/>
      <c r="F94" s="2"/>
      <c r="G94" s="2"/>
      <c r="H94" s="2"/>
      <c r="I94" s="2"/>
      <c r="J94" s="2"/>
      <c r="K94" s="2"/>
      <c r="L94" s="2"/>
    </row>
    <row r="95" spans="1:12" s="414" customFormat="1" ht="12.75" hidden="1">
      <c r="A95" s="2"/>
      <c r="B95" s="2"/>
      <c r="C95" s="2"/>
      <c r="D95" s="2"/>
      <c r="E95" s="2"/>
      <c r="F95" s="2"/>
      <c r="G95" s="2"/>
      <c r="H95" s="2"/>
      <c r="I95" s="2"/>
      <c r="J95" s="2"/>
      <c r="K95" s="2"/>
      <c r="L95" s="2"/>
    </row>
    <row r="96" spans="1:12" s="414" customFormat="1" ht="12.75" hidden="1">
      <c r="A96" s="2"/>
      <c r="B96" s="2"/>
      <c r="C96" s="2"/>
      <c r="D96" s="2"/>
      <c r="E96" s="2"/>
      <c r="F96" s="2"/>
      <c r="G96" s="2"/>
      <c r="H96" s="2"/>
      <c r="I96" s="2"/>
      <c r="J96" s="2"/>
      <c r="K96" s="2"/>
      <c r="L96" s="2"/>
    </row>
    <row r="97" spans="1:12" s="414" customFormat="1" ht="12.75" hidden="1">
      <c r="A97" s="2"/>
      <c r="B97" s="2"/>
      <c r="C97" s="2"/>
      <c r="D97" s="2"/>
      <c r="E97" s="2"/>
      <c r="F97" s="2"/>
      <c r="G97" s="2"/>
      <c r="H97" s="2"/>
      <c r="I97" s="2"/>
      <c r="J97" s="2"/>
      <c r="K97" s="2"/>
      <c r="L97" s="2"/>
    </row>
    <row r="98" spans="1:12" s="414" customFormat="1" ht="12.75" hidden="1">
      <c r="A98" s="2"/>
      <c r="B98" s="2"/>
      <c r="C98" s="2"/>
      <c r="D98" s="2"/>
      <c r="E98" s="2"/>
      <c r="F98" s="2"/>
      <c r="G98" s="2"/>
      <c r="H98" s="2"/>
      <c r="I98" s="2"/>
      <c r="J98" s="2"/>
      <c r="K98" s="2"/>
      <c r="L98" s="2"/>
    </row>
    <row r="99" spans="1:12" s="414" customFormat="1" ht="12.75" hidden="1">
      <c r="A99" s="2"/>
      <c r="B99" s="2"/>
      <c r="C99" s="2"/>
      <c r="D99" s="2"/>
      <c r="E99" s="2"/>
      <c r="F99" s="2"/>
      <c r="G99" s="2"/>
      <c r="H99" s="2"/>
      <c r="I99" s="2"/>
      <c r="J99" s="2"/>
      <c r="K99" s="2"/>
      <c r="L99" s="2"/>
    </row>
    <row r="100" spans="1:12" s="414" customFormat="1" ht="12.75" hidden="1">
      <c r="A100" s="2"/>
      <c r="B100" s="2"/>
      <c r="C100" s="2"/>
      <c r="D100" s="2"/>
      <c r="E100" s="2"/>
      <c r="F100" s="2"/>
      <c r="G100" s="2"/>
      <c r="H100" s="2"/>
      <c r="I100" s="2"/>
      <c r="J100" s="2"/>
      <c r="K100" s="2"/>
      <c r="L100" s="2"/>
    </row>
    <row r="101" spans="1:12" s="414" customFormat="1" ht="12.75" hidden="1">
      <c r="A101" s="2"/>
      <c r="B101" s="2"/>
      <c r="C101" s="2"/>
      <c r="D101" s="2"/>
      <c r="E101" s="2"/>
      <c r="F101" s="2"/>
      <c r="G101" s="2"/>
      <c r="H101" s="2"/>
      <c r="I101" s="2"/>
      <c r="J101" s="2"/>
      <c r="K101" s="2"/>
      <c r="L101" s="2"/>
    </row>
    <row r="102" spans="1:12" s="414" customFormat="1" ht="12.75" hidden="1">
      <c r="A102" s="2"/>
      <c r="B102" s="2"/>
      <c r="C102" s="2"/>
      <c r="D102" s="2"/>
      <c r="E102" s="2"/>
      <c r="F102" s="2"/>
      <c r="G102" s="2"/>
      <c r="H102" s="2"/>
      <c r="I102" s="2"/>
      <c r="J102" s="2"/>
      <c r="K102" s="2"/>
      <c r="L102" s="2"/>
    </row>
    <row r="103" spans="1:12" s="414" customFormat="1" ht="12.75" hidden="1">
      <c r="A103" s="2"/>
      <c r="B103" s="2"/>
      <c r="C103" s="2"/>
      <c r="D103" s="2"/>
      <c r="E103" s="2"/>
      <c r="F103" s="2"/>
      <c r="G103" s="2"/>
      <c r="H103" s="2"/>
      <c r="I103" s="2"/>
      <c r="J103" s="2"/>
      <c r="K103" s="2"/>
      <c r="L103" s="2"/>
    </row>
    <row r="104" spans="1:12" s="414" customFormat="1" ht="12.75" hidden="1">
      <c r="A104" s="2"/>
      <c r="B104" s="2"/>
      <c r="C104" s="2"/>
      <c r="D104" s="2"/>
      <c r="E104" s="2"/>
      <c r="F104" s="2"/>
      <c r="G104" s="2"/>
      <c r="H104" s="2"/>
      <c r="I104" s="2"/>
      <c r="J104" s="2"/>
      <c r="K104" s="2"/>
      <c r="L104" s="2"/>
    </row>
    <row r="105" spans="1:12" s="414" customFormat="1" ht="12.75" hidden="1">
      <c r="A105" s="2"/>
      <c r="B105" s="2"/>
      <c r="C105" s="2"/>
      <c r="D105" s="2"/>
      <c r="E105" s="2"/>
      <c r="F105" s="2"/>
      <c r="G105" s="2"/>
      <c r="H105" s="2"/>
      <c r="I105" s="2"/>
      <c r="J105" s="2"/>
      <c r="K105" s="2"/>
      <c r="L105" s="2"/>
    </row>
    <row r="106" spans="1:12" s="414" customFormat="1" ht="12.75" hidden="1">
      <c r="A106" s="2"/>
      <c r="B106" s="2"/>
      <c r="C106" s="2"/>
      <c r="D106" s="2"/>
      <c r="E106" s="2"/>
      <c r="F106" s="2"/>
      <c r="G106" s="2"/>
      <c r="H106" s="2"/>
      <c r="I106" s="2"/>
      <c r="J106" s="2"/>
      <c r="K106" s="2"/>
      <c r="L106" s="2"/>
    </row>
    <row r="107" spans="1:12" s="414" customFormat="1" ht="12.75" hidden="1">
      <c r="A107" s="2"/>
      <c r="B107" s="2"/>
      <c r="C107" s="2"/>
      <c r="D107" s="2"/>
      <c r="E107" s="2"/>
      <c r="F107" s="2"/>
      <c r="G107" s="2"/>
      <c r="H107" s="2"/>
      <c r="I107" s="2"/>
      <c r="J107" s="2"/>
      <c r="K107" s="2"/>
      <c r="L107" s="2"/>
    </row>
    <row r="108" spans="1:12" s="414" customFormat="1" ht="12.75" hidden="1">
      <c r="A108" s="2"/>
      <c r="B108" s="2"/>
      <c r="C108" s="2"/>
      <c r="D108" s="2"/>
      <c r="E108" s="2"/>
      <c r="F108" s="2"/>
      <c r="G108" s="2"/>
      <c r="H108" s="2"/>
      <c r="I108" s="2"/>
      <c r="J108" s="2"/>
      <c r="K108" s="2"/>
      <c r="L108" s="2"/>
    </row>
    <row r="109" spans="1:12" s="414" customFormat="1" ht="12.75" hidden="1">
      <c r="A109" s="2"/>
      <c r="B109" s="2"/>
      <c r="C109" s="2"/>
      <c r="D109" s="2"/>
      <c r="E109" s="2"/>
      <c r="F109" s="2"/>
      <c r="G109" s="2"/>
      <c r="H109" s="2"/>
      <c r="I109" s="2"/>
      <c r="J109" s="2"/>
      <c r="K109" s="2"/>
      <c r="L109" s="2"/>
    </row>
    <row r="110" spans="1:12" s="414" customFormat="1" ht="12.75" hidden="1">
      <c r="A110" s="2"/>
      <c r="B110" s="2"/>
      <c r="C110" s="2"/>
      <c r="D110" s="2"/>
      <c r="E110" s="2"/>
      <c r="F110" s="2"/>
      <c r="G110" s="2"/>
      <c r="H110" s="2"/>
      <c r="I110" s="2"/>
      <c r="J110" s="2"/>
      <c r="K110" s="2"/>
      <c r="L110" s="2"/>
    </row>
    <row r="111" spans="1:12" s="414" customFormat="1" ht="12.75" hidden="1">
      <c r="A111" s="2"/>
      <c r="B111" s="2"/>
      <c r="C111" s="2"/>
      <c r="D111" s="2"/>
      <c r="E111" s="2"/>
      <c r="F111" s="2"/>
      <c r="G111" s="2"/>
      <c r="H111" s="2"/>
      <c r="I111" s="2"/>
      <c r="J111" s="2"/>
      <c r="K111" s="2"/>
      <c r="L111" s="2"/>
    </row>
  </sheetData>
  <mergeCells count="5">
    <mergeCell ref="F5:G5"/>
    <mergeCell ref="D5:E5"/>
    <mergeCell ref="J5:K5"/>
    <mergeCell ref="B3:C5"/>
    <mergeCell ref="H5:I5"/>
  </mergeCells>
  <hyperlinks>
    <hyperlink ref="B1" location="ToC!A1" display="Back to Table of Contents" xr:uid="{9F4BD453-BE33-472C-B3F0-B55733D2EBBC}"/>
  </hyperlinks>
  <pageMargins left="0.5" right="0.5" top="0.5" bottom="0.5" header="0.25" footer="0.3"/>
  <pageSetup scale="60" orientation="landscape" r:id="rId1"/>
  <headerFooter>
    <oddFooter>&amp;L&amp;G&amp;CSupplementary Regulatory Capital Disclosure&amp;R Page &amp;P of &amp;N</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B0AD5-9E91-438A-85C9-AD2750C4DEE3}">
  <sheetPr codeName="Sheet35">
    <tabColor theme="5"/>
  </sheetPr>
  <dimension ref="A1:AP140"/>
  <sheetViews>
    <sheetView zoomScale="115" zoomScaleNormal="115" workbookViewId="0"/>
  </sheetViews>
  <sheetFormatPr defaultColWidth="0" defaultRowHeight="15" zeroHeight="1"/>
  <cols>
    <col min="1" max="1" width="1.5703125" style="1" customWidth="1"/>
    <col min="2" max="2" width="10.42578125" customWidth="1"/>
    <col min="3" max="3" width="21.42578125" customWidth="1"/>
    <col min="4" max="13" width="13.5703125" customWidth="1"/>
    <col min="14" max="14" width="1.5703125" customWidth="1"/>
    <col min="15" max="42" width="0" hidden="1" customWidth="1"/>
    <col min="43" max="16384" width="8.5703125" hidden="1"/>
  </cols>
  <sheetData>
    <row r="1" spans="1:19" ht="12" customHeight="1">
      <c r="B1" s="141" t="s">
        <v>126</v>
      </c>
      <c r="C1" s="1"/>
      <c r="D1" s="1"/>
      <c r="E1" s="1"/>
      <c r="F1" s="1"/>
      <c r="G1" s="1"/>
      <c r="H1" s="1"/>
      <c r="I1" s="1"/>
      <c r="J1" s="1"/>
      <c r="K1" s="1"/>
      <c r="L1" s="1"/>
      <c r="M1" s="1"/>
      <c r="N1" s="1"/>
      <c r="O1" s="1"/>
      <c r="P1" s="1"/>
      <c r="Q1" s="1"/>
      <c r="R1" s="1"/>
      <c r="S1" s="1"/>
    </row>
    <row r="2" spans="1:19" s="467" customFormat="1" ht="20.100000000000001" customHeight="1">
      <c r="A2" s="49"/>
      <c r="B2" s="554" t="s">
        <v>1135</v>
      </c>
      <c r="C2" s="1214"/>
      <c r="D2" s="1214"/>
      <c r="E2" s="1214"/>
      <c r="F2" s="1214"/>
      <c r="G2" s="1214"/>
      <c r="H2" s="1214"/>
      <c r="I2" s="1214"/>
      <c r="J2" s="1214"/>
      <c r="K2" s="1214"/>
      <c r="L2" s="1214"/>
      <c r="M2" s="1213"/>
      <c r="N2" s="49"/>
    </row>
    <row r="3" spans="1:19" ht="15.6" customHeight="1">
      <c r="B3" s="2124" t="s">
        <v>162</v>
      </c>
      <c r="C3" s="2142"/>
      <c r="D3" s="1084" t="s">
        <v>1134</v>
      </c>
      <c r="E3" s="1084" t="s">
        <v>1133</v>
      </c>
      <c r="F3" s="1084" t="s">
        <v>422</v>
      </c>
      <c r="G3" s="1084" t="s">
        <v>419</v>
      </c>
      <c r="H3" s="1084" t="s">
        <v>469</v>
      </c>
      <c r="I3" s="1084" t="s">
        <v>468</v>
      </c>
      <c r="J3" s="1084" t="s">
        <v>467</v>
      </c>
      <c r="K3" s="1084" t="s">
        <v>860</v>
      </c>
      <c r="L3" s="1084" t="s">
        <v>859</v>
      </c>
      <c r="M3" s="1085" t="s">
        <v>898</v>
      </c>
      <c r="N3" s="1"/>
    </row>
    <row r="4" spans="1:19" s="414" customFormat="1" ht="15" customHeight="1">
      <c r="A4" s="2"/>
      <c r="B4" s="1925"/>
      <c r="C4" s="2143"/>
      <c r="D4" s="2140" t="s">
        <v>1132</v>
      </c>
      <c r="E4" s="2140"/>
      <c r="F4" s="2140"/>
      <c r="G4" s="2141"/>
      <c r="H4" s="2001" t="s">
        <v>1131</v>
      </c>
      <c r="I4" s="2001"/>
      <c r="J4" s="2001"/>
      <c r="K4" s="2139" t="s">
        <v>1130</v>
      </c>
      <c r="L4" s="2140"/>
      <c r="M4" s="2141"/>
      <c r="N4" s="2"/>
    </row>
    <row r="5" spans="1:19" s="414" customFormat="1" ht="15" customHeight="1">
      <c r="A5" s="2"/>
      <c r="B5" s="2125"/>
      <c r="C5" s="2144"/>
      <c r="D5" s="890" t="s">
        <v>1129</v>
      </c>
      <c r="E5" s="890" t="s">
        <v>1129</v>
      </c>
      <c r="F5" s="890" t="s">
        <v>1128</v>
      </c>
      <c r="G5" s="889" t="s">
        <v>872</v>
      </c>
      <c r="H5" s="890" t="s">
        <v>1129</v>
      </c>
      <c r="I5" s="890" t="s">
        <v>1128</v>
      </c>
      <c r="J5" s="890" t="s">
        <v>872</v>
      </c>
      <c r="K5" s="1212" t="s">
        <v>1129</v>
      </c>
      <c r="L5" s="890" t="s">
        <v>1128</v>
      </c>
      <c r="M5" s="889" t="s">
        <v>872</v>
      </c>
      <c r="N5" s="2"/>
    </row>
    <row r="6" spans="1:19" s="414" customFormat="1" ht="15" customHeight="1">
      <c r="A6" s="2"/>
      <c r="B6" s="2145" t="str">
        <f>CurrQtr</f>
        <v>Q3 2022</v>
      </c>
      <c r="C6" s="2146"/>
      <c r="D6" s="1210"/>
      <c r="E6" s="1209"/>
      <c r="F6" s="1209"/>
      <c r="G6" s="1208"/>
      <c r="H6" s="1209"/>
      <c r="I6" s="1209"/>
      <c r="J6" s="1211"/>
      <c r="K6" s="1210"/>
      <c r="L6" s="1209"/>
      <c r="M6" s="1208"/>
      <c r="N6" s="2"/>
    </row>
    <row r="7" spans="1:19" s="414" customFormat="1" ht="25.5">
      <c r="A7" s="2"/>
      <c r="B7" s="2147">
        <v>1</v>
      </c>
      <c r="C7" s="850" t="s">
        <v>1127</v>
      </c>
      <c r="D7" s="1205">
        <v>221</v>
      </c>
      <c r="E7" s="1204">
        <v>9</v>
      </c>
      <c r="F7" s="1204">
        <v>0</v>
      </c>
      <c r="G7" s="1207">
        <v>230</v>
      </c>
      <c r="H7" s="1204">
        <v>13562</v>
      </c>
      <c r="I7" s="1204">
        <v>0</v>
      </c>
      <c r="J7" s="1206">
        <v>13562</v>
      </c>
      <c r="K7" s="1205">
        <v>2985</v>
      </c>
      <c r="L7" s="1204">
        <v>0</v>
      </c>
      <c r="M7" s="1203">
        <v>2985</v>
      </c>
      <c r="N7" s="2"/>
    </row>
    <row r="8" spans="1:19" s="414" customFormat="1" ht="12.75" hidden="1">
      <c r="A8" s="2"/>
      <c r="B8" s="2147"/>
      <c r="C8" s="1201"/>
      <c r="D8" s="1195"/>
      <c r="E8" s="1089"/>
      <c r="F8" s="1089"/>
      <c r="G8" s="1199"/>
      <c r="H8" s="1089"/>
      <c r="I8" s="1089"/>
      <c r="J8" s="1200"/>
      <c r="K8" s="1195"/>
      <c r="L8" s="1089"/>
      <c r="M8" s="1199"/>
      <c r="N8" s="2"/>
    </row>
    <row r="9" spans="1:19" s="414" customFormat="1" ht="18" customHeight="1">
      <c r="A9" s="2"/>
      <c r="B9" s="1198">
        <v>2</v>
      </c>
      <c r="C9" s="1197" t="s">
        <v>1125</v>
      </c>
      <c r="D9" s="1195">
        <v>0</v>
      </c>
      <c r="E9" s="1089">
        <v>0</v>
      </c>
      <c r="F9" s="1089">
        <v>0</v>
      </c>
      <c r="G9" s="1194">
        <v>0</v>
      </c>
      <c r="H9" s="1089">
        <v>2550</v>
      </c>
      <c r="I9" s="1089">
        <v>0</v>
      </c>
      <c r="J9" s="1196">
        <v>2550</v>
      </c>
      <c r="K9" s="1195">
        <v>0</v>
      </c>
      <c r="L9" s="1089">
        <v>0</v>
      </c>
      <c r="M9" s="1194">
        <v>0</v>
      </c>
      <c r="N9" s="2"/>
    </row>
    <row r="10" spans="1:19" s="414" customFormat="1" ht="12.75">
      <c r="A10" s="2"/>
      <c r="B10" s="1198">
        <v>3</v>
      </c>
      <c r="C10" s="1197" t="s">
        <v>1124</v>
      </c>
      <c r="D10" s="1195">
        <v>0</v>
      </c>
      <c r="E10" s="1089">
        <v>0</v>
      </c>
      <c r="F10" s="1089">
        <v>0</v>
      </c>
      <c r="G10" s="1194">
        <v>0</v>
      </c>
      <c r="H10" s="1089">
        <v>435</v>
      </c>
      <c r="I10" s="1089">
        <v>0</v>
      </c>
      <c r="J10" s="1196">
        <v>435</v>
      </c>
      <c r="K10" s="1195">
        <v>1825</v>
      </c>
      <c r="L10" s="1089">
        <v>0</v>
      </c>
      <c r="M10" s="1194">
        <v>1825</v>
      </c>
      <c r="N10" s="2"/>
    </row>
    <row r="11" spans="1:19" s="414" customFormat="1" ht="12.75">
      <c r="A11" s="2"/>
      <c r="B11" s="1198">
        <v>4</v>
      </c>
      <c r="C11" s="1197" t="s">
        <v>1123</v>
      </c>
      <c r="D11" s="1195">
        <v>0</v>
      </c>
      <c r="E11" s="1089">
        <v>0</v>
      </c>
      <c r="F11" s="1089">
        <v>0</v>
      </c>
      <c r="G11" s="1194">
        <v>0</v>
      </c>
      <c r="H11" s="1089">
        <v>2342</v>
      </c>
      <c r="I11" s="1089">
        <v>0</v>
      </c>
      <c r="J11" s="1196">
        <v>2342</v>
      </c>
      <c r="K11" s="1195">
        <v>244</v>
      </c>
      <c r="L11" s="1089">
        <v>0</v>
      </c>
      <c r="M11" s="1194">
        <v>244</v>
      </c>
      <c r="N11" s="2"/>
    </row>
    <row r="12" spans="1:19" s="414" customFormat="1" ht="12.75">
      <c r="A12" s="2"/>
      <c r="B12" s="1198">
        <v>5</v>
      </c>
      <c r="C12" s="1197" t="s">
        <v>1122</v>
      </c>
      <c r="D12" s="1195">
        <v>221</v>
      </c>
      <c r="E12" s="1089">
        <v>9</v>
      </c>
      <c r="F12" s="1089">
        <v>0</v>
      </c>
      <c r="G12" s="1194">
        <v>230</v>
      </c>
      <c r="H12" s="1089">
        <v>8235</v>
      </c>
      <c r="I12" s="1089">
        <v>0</v>
      </c>
      <c r="J12" s="1196">
        <v>8235</v>
      </c>
      <c r="K12" s="1195">
        <v>916</v>
      </c>
      <c r="L12" s="1089">
        <v>0</v>
      </c>
      <c r="M12" s="1194">
        <v>916</v>
      </c>
      <c r="N12" s="2"/>
    </row>
    <row r="13" spans="1:19" s="414" customFormat="1" ht="12.75">
      <c r="A13" s="2"/>
      <c r="B13" s="2147">
        <v>6</v>
      </c>
      <c r="C13" s="850" t="s">
        <v>1121</v>
      </c>
      <c r="D13" s="1202">
        <v>0</v>
      </c>
      <c r="E13" s="1196">
        <v>0</v>
      </c>
      <c r="F13" s="1196">
        <v>0</v>
      </c>
      <c r="G13" s="1194">
        <v>0</v>
      </c>
      <c r="H13" s="1196">
        <v>6699</v>
      </c>
      <c r="I13" s="1196">
        <v>0</v>
      </c>
      <c r="J13" s="1196">
        <v>6699</v>
      </c>
      <c r="K13" s="1202">
        <v>943</v>
      </c>
      <c r="L13" s="1196">
        <v>0</v>
      </c>
      <c r="M13" s="1194">
        <v>943</v>
      </c>
      <c r="N13" s="2"/>
    </row>
    <row r="14" spans="1:19" s="414" customFormat="1" ht="12.75">
      <c r="A14" s="2"/>
      <c r="B14" s="2147"/>
      <c r="C14" s="1201" t="s">
        <v>1120</v>
      </c>
      <c r="D14" s="1195">
        <v>0</v>
      </c>
      <c r="E14" s="1089">
        <v>0</v>
      </c>
      <c r="F14" s="1089">
        <v>0</v>
      </c>
      <c r="G14" s="1199">
        <v>0</v>
      </c>
      <c r="H14" s="1089">
        <v>0</v>
      </c>
      <c r="I14" s="1089">
        <v>0</v>
      </c>
      <c r="J14" s="1200">
        <v>0</v>
      </c>
      <c r="K14" s="1195">
        <v>0</v>
      </c>
      <c r="L14" s="1089">
        <v>0</v>
      </c>
      <c r="M14" s="1199">
        <v>0</v>
      </c>
      <c r="N14" s="2"/>
    </row>
    <row r="15" spans="1:19" s="414" customFormat="1" ht="12.75">
      <c r="A15" s="2"/>
      <c r="B15" s="1198">
        <v>7</v>
      </c>
      <c r="C15" s="1197" t="s">
        <v>1119</v>
      </c>
      <c r="D15" s="1195">
        <v>0</v>
      </c>
      <c r="E15" s="1089">
        <v>0</v>
      </c>
      <c r="F15" s="1089">
        <v>0</v>
      </c>
      <c r="G15" s="1194">
        <v>0</v>
      </c>
      <c r="H15" s="1089">
        <v>3425</v>
      </c>
      <c r="I15" s="1089">
        <v>0</v>
      </c>
      <c r="J15" s="1196">
        <v>3425</v>
      </c>
      <c r="K15" s="1195">
        <v>0</v>
      </c>
      <c r="L15" s="1089">
        <v>0</v>
      </c>
      <c r="M15" s="1194">
        <v>0</v>
      </c>
      <c r="N15" s="2"/>
    </row>
    <row r="16" spans="1:19" s="414" customFormat="1" ht="25.5">
      <c r="A16" s="2"/>
      <c r="B16" s="1198">
        <v>8</v>
      </c>
      <c r="C16" s="1197" t="s">
        <v>1118</v>
      </c>
      <c r="D16" s="1195">
        <v>0</v>
      </c>
      <c r="E16" s="1089">
        <v>0</v>
      </c>
      <c r="F16" s="1089">
        <v>0</v>
      </c>
      <c r="G16" s="1194">
        <v>0</v>
      </c>
      <c r="H16" s="1089">
        <v>0</v>
      </c>
      <c r="I16" s="1089">
        <v>0</v>
      </c>
      <c r="J16" s="1196">
        <v>0</v>
      </c>
      <c r="K16" s="1195">
        <v>0</v>
      </c>
      <c r="L16" s="1089">
        <v>0</v>
      </c>
      <c r="M16" s="1194">
        <v>0</v>
      </c>
      <c r="N16" s="2"/>
    </row>
    <row r="17" spans="1:14" s="414" customFormat="1" ht="25.5">
      <c r="A17" s="2"/>
      <c r="B17" s="1198">
        <v>9</v>
      </c>
      <c r="C17" s="1197" t="s">
        <v>1117</v>
      </c>
      <c r="D17" s="1195">
        <v>0</v>
      </c>
      <c r="E17" s="1089">
        <v>0</v>
      </c>
      <c r="F17" s="1089">
        <v>0</v>
      </c>
      <c r="G17" s="1194">
        <v>0</v>
      </c>
      <c r="H17" s="1089">
        <v>1409</v>
      </c>
      <c r="I17" s="1089">
        <v>0</v>
      </c>
      <c r="J17" s="1196">
        <v>1409</v>
      </c>
      <c r="K17" s="1195">
        <v>251</v>
      </c>
      <c r="L17" s="1089">
        <v>0</v>
      </c>
      <c r="M17" s="1194">
        <v>251</v>
      </c>
      <c r="N17" s="2"/>
    </row>
    <row r="18" spans="1:14" s="414" customFormat="1" ht="12.75">
      <c r="A18" s="2"/>
      <c r="B18" s="1198">
        <v>10</v>
      </c>
      <c r="C18" s="1197" t="s">
        <v>1116</v>
      </c>
      <c r="D18" s="1195">
        <v>0</v>
      </c>
      <c r="E18" s="1089">
        <v>0</v>
      </c>
      <c r="F18" s="1089">
        <v>0</v>
      </c>
      <c r="G18" s="1194">
        <v>0</v>
      </c>
      <c r="H18" s="1089">
        <v>1865</v>
      </c>
      <c r="I18" s="1089">
        <v>0</v>
      </c>
      <c r="J18" s="1196">
        <v>1865</v>
      </c>
      <c r="K18" s="1195">
        <v>646</v>
      </c>
      <c r="L18" s="1089">
        <v>0</v>
      </c>
      <c r="M18" s="1194">
        <v>646</v>
      </c>
      <c r="N18" s="2"/>
    </row>
    <row r="19" spans="1:14" s="414" customFormat="1" ht="12.75">
      <c r="A19" s="2"/>
      <c r="B19" s="1193">
        <v>11</v>
      </c>
      <c r="C19" s="1192" t="s">
        <v>1115</v>
      </c>
      <c r="D19" s="1190">
        <v>0</v>
      </c>
      <c r="E19" s="1189">
        <v>0</v>
      </c>
      <c r="F19" s="1189">
        <v>0</v>
      </c>
      <c r="G19" s="1188">
        <v>0</v>
      </c>
      <c r="H19" s="1189">
        <v>0</v>
      </c>
      <c r="I19" s="1189">
        <v>0</v>
      </c>
      <c r="J19" s="1191">
        <v>0</v>
      </c>
      <c r="K19" s="1190">
        <v>46</v>
      </c>
      <c r="L19" s="1189">
        <v>0</v>
      </c>
      <c r="M19" s="1188">
        <v>46</v>
      </c>
      <c r="N19" s="2"/>
    </row>
    <row r="20" spans="1:14" s="414" customFormat="1" ht="12.75">
      <c r="A20" s="2"/>
      <c r="B20" s="1187"/>
      <c r="C20" s="1187"/>
      <c r="D20" s="1187"/>
      <c r="E20" s="1187"/>
      <c r="F20" s="1187"/>
      <c r="G20" s="1187"/>
      <c r="H20" s="1187"/>
      <c r="I20" s="1187"/>
      <c r="J20" s="1187"/>
      <c r="K20" s="1187"/>
      <c r="L20" s="1187"/>
      <c r="M20" s="1187"/>
      <c r="N20" s="2"/>
    </row>
    <row r="21" spans="1:14" s="414" customFormat="1" ht="15" customHeight="1">
      <c r="A21" s="2"/>
      <c r="B21" s="2145" t="str">
        <f>LastQtr</f>
        <v>Q2 2022</v>
      </c>
      <c r="C21" s="2146"/>
      <c r="D21" s="1210"/>
      <c r="E21" s="1209"/>
      <c r="F21" s="1209"/>
      <c r="G21" s="1208"/>
      <c r="H21" s="1209"/>
      <c r="I21" s="1209"/>
      <c r="J21" s="1211"/>
      <c r="K21" s="1210"/>
      <c r="L21" s="1209"/>
      <c r="M21" s="1208"/>
      <c r="N21" s="2"/>
    </row>
    <row r="22" spans="1:14" s="414" customFormat="1" ht="12.75">
      <c r="A22" s="2"/>
      <c r="B22" s="2147">
        <v>1</v>
      </c>
      <c r="C22" s="850" t="s">
        <v>1126</v>
      </c>
      <c r="D22" s="1205">
        <v>272</v>
      </c>
      <c r="E22" s="1204">
        <v>12</v>
      </c>
      <c r="F22" s="1204">
        <v>0</v>
      </c>
      <c r="G22" s="1207">
        <v>284</v>
      </c>
      <c r="H22" s="1204">
        <v>10221</v>
      </c>
      <c r="I22" s="1204">
        <v>0</v>
      </c>
      <c r="J22" s="1206">
        <v>10221</v>
      </c>
      <c r="K22" s="1205">
        <v>2982</v>
      </c>
      <c r="L22" s="1204">
        <v>0</v>
      </c>
      <c r="M22" s="1203">
        <v>2982</v>
      </c>
      <c r="N22" s="2"/>
    </row>
    <row r="23" spans="1:14" s="414" customFormat="1" ht="12.75">
      <c r="A23" s="2"/>
      <c r="B23" s="2147"/>
      <c r="C23" s="1201" t="s">
        <v>1120</v>
      </c>
      <c r="D23" s="1195"/>
      <c r="E23" s="1089"/>
      <c r="F23" s="1089"/>
      <c r="G23" s="1199"/>
      <c r="H23" s="1089"/>
      <c r="I23" s="1089"/>
      <c r="J23" s="1200"/>
      <c r="K23" s="1195"/>
      <c r="L23" s="1089"/>
      <c r="M23" s="1199"/>
      <c r="N23" s="2"/>
    </row>
    <row r="24" spans="1:14" s="414" customFormat="1">
      <c r="A24" s="2"/>
      <c r="B24" s="1198">
        <v>2</v>
      </c>
      <c r="C24" s="1197" t="s">
        <v>1125</v>
      </c>
      <c r="D24" s="1195">
        <v>0</v>
      </c>
      <c r="E24" s="1089">
        <v>0</v>
      </c>
      <c r="F24" s="1089">
        <v>0</v>
      </c>
      <c r="G24" s="1194">
        <v>0</v>
      </c>
      <c r="H24" s="1089">
        <v>510</v>
      </c>
      <c r="I24" s="1089">
        <v>0</v>
      </c>
      <c r="J24" s="1196">
        <v>510</v>
      </c>
      <c r="K24" s="1195">
        <v>0</v>
      </c>
      <c r="L24" s="1089">
        <v>0</v>
      </c>
      <c r="M24" s="1194">
        <v>0</v>
      </c>
      <c r="N24" s="2"/>
    </row>
    <row r="25" spans="1:14" s="414" customFormat="1" ht="12.75">
      <c r="A25" s="2"/>
      <c r="B25" s="1198">
        <v>3</v>
      </c>
      <c r="C25" s="1197" t="s">
        <v>1124</v>
      </c>
      <c r="D25" s="1195">
        <v>0</v>
      </c>
      <c r="E25" s="1089">
        <v>0</v>
      </c>
      <c r="F25" s="1089">
        <v>0</v>
      </c>
      <c r="G25" s="1194">
        <v>0</v>
      </c>
      <c r="H25" s="1089">
        <v>436</v>
      </c>
      <c r="I25" s="1089">
        <v>0</v>
      </c>
      <c r="J25" s="1196">
        <v>436</v>
      </c>
      <c r="K25" s="1195">
        <v>1825</v>
      </c>
      <c r="L25" s="1089">
        <v>0</v>
      </c>
      <c r="M25" s="1194">
        <v>1825</v>
      </c>
      <c r="N25" s="2"/>
    </row>
    <row r="26" spans="1:14" s="414" customFormat="1" ht="12.75">
      <c r="A26" s="2"/>
      <c r="B26" s="1198">
        <v>4</v>
      </c>
      <c r="C26" s="1197" t="s">
        <v>1123</v>
      </c>
      <c r="D26" s="1195">
        <v>0</v>
      </c>
      <c r="E26" s="1089">
        <v>0</v>
      </c>
      <c r="F26" s="1089">
        <v>0</v>
      </c>
      <c r="G26" s="1194">
        <v>0</v>
      </c>
      <c r="H26" s="1089">
        <v>2396</v>
      </c>
      <c r="I26" s="1089">
        <v>0</v>
      </c>
      <c r="J26" s="1196">
        <v>2396</v>
      </c>
      <c r="K26" s="1195">
        <v>227</v>
      </c>
      <c r="L26" s="1089">
        <v>0</v>
      </c>
      <c r="M26" s="1194">
        <v>227</v>
      </c>
      <c r="N26" s="2"/>
    </row>
    <row r="27" spans="1:14" s="414" customFormat="1" ht="12.75">
      <c r="A27" s="2"/>
      <c r="B27" s="1198">
        <v>5</v>
      </c>
      <c r="C27" s="1197" t="s">
        <v>1122</v>
      </c>
      <c r="D27" s="1195">
        <v>272</v>
      </c>
      <c r="E27" s="1089">
        <v>12</v>
      </c>
      <c r="F27" s="1089">
        <v>0</v>
      </c>
      <c r="G27" s="1194">
        <v>284</v>
      </c>
      <c r="H27" s="1089">
        <v>6879</v>
      </c>
      <c r="I27" s="1089">
        <v>0</v>
      </c>
      <c r="J27" s="1196">
        <v>6879</v>
      </c>
      <c r="K27" s="1195">
        <v>930</v>
      </c>
      <c r="L27" s="1089">
        <v>0</v>
      </c>
      <c r="M27" s="1194">
        <v>930</v>
      </c>
      <c r="N27" s="2"/>
    </row>
    <row r="28" spans="1:14" s="414" customFormat="1" ht="12.75">
      <c r="A28" s="2"/>
      <c r="B28" s="2147">
        <v>6</v>
      </c>
      <c r="C28" s="850" t="s">
        <v>1121</v>
      </c>
      <c r="D28" s="1202">
        <v>0</v>
      </c>
      <c r="E28" s="1196">
        <v>0</v>
      </c>
      <c r="F28" s="1196">
        <v>0</v>
      </c>
      <c r="G28" s="1194">
        <v>0</v>
      </c>
      <c r="H28" s="1196">
        <v>6717</v>
      </c>
      <c r="I28" s="1196">
        <v>0</v>
      </c>
      <c r="J28" s="1196">
        <v>6717</v>
      </c>
      <c r="K28" s="1202">
        <v>1033</v>
      </c>
      <c r="L28" s="1196">
        <v>0</v>
      </c>
      <c r="M28" s="1194">
        <v>1033</v>
      </c>
      <c r="N28" s="2"/>
    </row>
    <row r="29" spans="1:14" s="414" customFormat="1" ht="12.75">
      <c r="A29" s="2"/>
      <c r="B29" s="2147"/>
      <c r="C29" s="1201" t="s">
        <v>1120</v>
      </c>
      <c r="D29" s="1195"/>
      <c r="E29" s="1089"/>
      <c r="F29" s="1089"/>
      <c r="G29" s="1199"/>
      <c r="H29" s="1089"/>
      <c r="I29" s="1089"/>
      <c r="J29" s="1200"/>
      <c r="K29" s="1195"/>
      <c r="L29" s="1089"/>
      <c r="M29" s="1199"/>
      <c r="N29" s="2"/>
    </row>
    <row r="30" spans="1:14" s="414" customFormat="1" ht="12.75">
      <c r="A30" s="2"/>
      <c r="B30" s="1198">
        <v>7</v>
      </c>
      <c r="C30" s="1197" t="s">
        <v>1119</v>
      </c>
      <c r="D30" s="1195">
        <v>0</v>
      </c>
      <c r="E30" s="1089">
        <v>0</v>
      </c>
      <c r="F30" s="1089">
        <v>0</v>
      </c>
      <c r="G30" s="1194">
        <v>0</v>
      </c>
      <c r="H30" s="1089">
        <v>3500</v>
      </c>
      <c r="I30" s="1089">
        <v>0</v>
      </c>
      <c r="J30" s="1196">
        <v>3500</v>
      </c>
      <c r="K30" s="1195">
        <v>0</v>
      </c>
      <c r="L30" s="1089">
        <v>0</v>
      </c>
      <c r="M30" s="1194">
        <v>0</v>
      </c>
      <c r="N30" s="2"/>
    </row>
    <row r="31" spans="1:14" s="414" customFormat="1" ht="25.5">
      <c r="A31" s="2"/>
      <c r="B31" s="1198">
        <v>8</v>
      </c>
      <c r="C31" s="1197" t="s">
        <v>1118</v>
      </c>
      <c r="D31" s="1195">
        <v>0</v>
      </c>
      <c r="E31" s="1089">
        <v>0</v>
      </c>
      <c r="F31" s="1089">
        <v>0</v>
      </c>
      <c r="G31" s="1194">
        <v>0</v>
      </c>
      <c r="H31" s="1089">
        <v>0</v>
      </c>
      <c r="I31" s="1089">
        <v>0</v>
      </c>
      <c r="J31" s="1196">
        <v>0</v>
      </c>
      <c r="K31" s="1195">
        <v>0</v>
      </c>
      <c r="L31" s="1089">
        <v>0</v>
      </c>
      <c r="M31" s="1194">
        <v>0</v>
      </c>
      <c r="N31" s="2"/>
    </row>
    <row r="32" spans="1:14" s="414" customFormat="1" ht="25.5">
      <c r="A32" s="2"/>
      <c r="B32" s="1198">
        <v>9</v>
      </c>
      <c r="C32" s="1197" t="s">
        <v>1117</v>
      </c>
      <c r="D32" s="1195">
        <v>0</v>
      </c>
      <c r="E32" s="1089">
        <v>0</v>
      </c>
      <c r="F32" s="1089">
        <v>0</v>
      </c>
      <c r="G32" s="1194">
        <v>0</v>
      </c>
      <c r="H32" s="1089">
        <v>1412</v>
      </c>
      <c r="I32" s="1089">
        <v>0</v>
      </c>
      <c r="J32" s="1196">
        <v>1412</v>
      </c>
      <c r="K32" s="1195">
        <v>252</v>
      </c>
      <c r="L32" s="1089">
        <v>0</v>
      </c>
      <c r="M32" s="1194">
        <v>252</v>
      </c>
      <c r="N32" s="2"/>
    </row>
    <row r="33" spans="1:14" s="414" customFormat="1" ht="12.75">
      <c r="A33" s="2"/>
      <c r="B33" s="1198">
        <v>10</v>
      </c>
      <c r="C33" s="1197" t="s">
        <v>1116</v>
      </c>
      <c r="D33" s="1195">
        <v>0</v>
      </c>
      <c r="E33" s="1089">
        <v>0</v>
      </c>
      <c r="F33" s="1089">
        <v>0</v>
      </c>
      <c r="G33" s="1194">
        <v>0</v>
      </c>
      <c r="H33" s="1089">
        <v>1805</v>
      </c>
      <c r="I33" s="1089">
        <v>0</v>
      </c>
      <c r="J33" s="1196">
        <v>1805</v>
      </c>
      <c r="K33" s="1195">
        <v>735</v>
      </c>
      <c r="L33" s="1089">
        <v>0</v>
      </c>
      <c r="M33" s="1194">
        <v>735</v>
      </c>
      <c r="N33" s="2"/>
    </row>
    <row r="34" spans="1:14" s="414" customFormat="1" ht="12.75">
      <c r="A34" s="2"/>
      <c r="B34" s="1193">
        <v>11</v>
      </c>
      <c r="C34" s="1192" t="s">
        <v>1115</v>
      </c>
      <c r="D34" s="1190">
        <v>0</v>
      </c>
      <c r="E34" s="1189">
        <v>0</v>
      </c>
      <c r="F34" s="1189">
        <v>0</v>
      </c>
      <c r="G34" s="1188">
        <v>0</v>
      </c>
      <c r="H34" s="1189">
        <v>0</v>
      </c>
      <c r="I34" s="1189">
        <v>0</v>
      </c>
      <c r="J34" s="1191">
        <v>0</v>
      </c>
      <c r="K34" s="1190">
        <v>46</v>
      </c>
      <c r="L34" s="1189">
        <v>0</v>
      </c>
      <c r="M34" s="1188">
        <v>46</v>
      </c>
      <c r="N34" s="2"/>
    </row>
    <row r="35" spans="1:14" s="414" customFormat="1" ht="12.75">
      <c r="A35" s="2"/>
      <c r="B35" s="1187"/>
      <c r="C35" s="1187"/>
      <c r="D35" s="1187"/>
      <c r="E35" s="1187"/>
      <c r="F35" s="1187"/>
      <c r="G35" s="1187"/>
      <c r="H35" s="1187"/>
      <c r="I35" s="1187"/>
      <c r="J35" s="1187"/>
      <c r="K35" s="1187"/>
      <c r="L35" s="1187"/>
      <c r="M35" s="1187"/>
      <c r="N35" s="2"/>
    </row>
    <row r="36" spans="1:14" s="414" customFormat="1" ht="15" customHeight="1">
      <c r="A36" s="2"/>
      <c r="B36" s="2145" t="str">
        <f>Last2Qtr</f>
        <v>Q1 2022</v>
      </c>
      <c r="C36" s="2146"/>
      <c r="D36" s="1210"/>
      <c r="E36" s="1209"/>
      <c r="F36" s="1209"/>
      <c r="G36" s="1208"/>
      <c r="H36" s="1209"/>
      <c r="I36" s="1209"/>
      <c r="J36" s="1211"/>
      <c r="K36" s="1210"/>
      <c r="L36" s="1209"/>
      <c r="M36" s="1208"/>
      <c r="N36" s="2"/>
    </row>
    <row r="37" spans="1:14" s="414" customFormat="1" ht="12.75">
      <c r="A37" s="2"/>
      <c r="B37" s="2147">
        <v>1</v>
      </c>
      <c r="C37" s="850" t="s">
        <v>1126</v>
      </c>
      <c r="D37" s="1205">
        <v>323</v>
      </c>
      <c r="E37" s="1204">
        <v>73</v>
      </c>
      <c r="F37" s="1204">
        <v>0</v>
      </c>
      <c r="G37" s="1207">
        <v>396</v>
      </c>
      <c r="H37" s="1204">
        <v>10582</v>
      </c>
      <c r="I37" s="1204">
        <v>0</v>
      </c>
      <c r="J37" s="1206">
        <v>10582</v>
      </c>
      <c r="K37" s="1205">
        <v>3117</v>
      </c>
      <c r="L37" s="1204">
        <v>0</v>
      </c>
      <c r="M37" s="1203">
        <v>3117</v>
      </c>
      <c r="N37" s="2"/>
    </row>
    <row r="38" spans="1:14" s="414" customFormat="1" ht="12.75">
      <c r="A38" s="2"/>
      <c r="B38" s="2147"/>
      <c r="C38" s="1201" t="s">
        <v>1120</v>
      </c>
      <c r="D38" s="1195"/>
      <c r="E38" s="1089"/>
      <c r="F38" s="1089"/>
      <c r="G38" s="1199"/>
      <c r="H38" s="1089"/>
      <c r="I38" s="1089"/>
      <c r="J38" s="1200"/>
      <c r="K38" s="1195"/>
      <c r="L38" s="1089"/>
      <c r="M38" s="1199"/>
      <c r="N38" s="2"/>
    </row>
    <row r="39" spans="1:14" s="414" customFormat="1">
      <c r="A39" s="2"/>
      <c r="B39" s="1198">
        <v>2</v>
      </c>
      <c r="C39" s="1197" t="s">
        <v>1125</v>
      </c>
      <c r="D39" s="1195">
        <v>0</v>
      </c>
      <c r="E39" s="1089">
        <v>0</v>
      </c>
      <c r="F39" s="1089">
        <v>0</v>
      </c>
      <c r="G39" s="1194">
        <v>0</v>
      </c>
      <c r="H39" s="1089">
        <v>510</v>
      </c>
      <c r="I39" s="1089">
        <v>0</v>
      </c>
      <c r="J39" s="1196">
        <v>510</v>
      </c>
      <c r="K39" s="1195">
        <v>0</v>
      </c>
      <c r="L39" s="1089">
        <v>0</v>
      </c>
      <c r="M39" s="1194">
        <v>0</v>
      </c>
      <c r="N39" s="2"/>
    </row>
    <row r="40" spans="1:14" s="414" customFormat="1" ht="12.75">
      <c r="A40" s="2"/>
      <c r="B40" s="1198">
        <v>3</v>
      </c>
      <c r="C40" s="1197" t="s">
        <v>1124</v>
      </c>
      <c r="D40" s="1195">
        <v>0</v>
      </c>
      <c r="E40" s="1089">
        <v>0</v>
      </c>
      <c r="F40" s="1089">
        <v>0</v>
      </c>
      <c r="G40" s="1194">
        <v>0</v>
      </c>
      <c r="H40" s="1089">
        <v>259</v>
      </c>
      <c r="I40" s="1089">
        <v>0</v>
      </c>
      <c r="J40" s="1196">
        <v>259</v>
      </c>
      <c r="K40" s="1195">
        <v>1826</v>
      </c>
      <c r="L40" s="1089">
        <v>0</v>
      </c>
      <c r="M40" s="1194">
        <v>1826</v>
      </c>
      <c r="N40" s="2"/>
    </row>
    <row r="41" spans="1:14" s="414" customFormat="1" ht="12.75">
      <c r="A41" s="2"/>
      <c r="B41" s="1198">
        <v>4</v>
      </c>
      <c r="C41" s="1197" t="s">
        <v>1123</v>
      </c>
      <c r="D41" s="1195">
        <v>0</v>
      </c>
      <c r="E41" s="1089">
        <v>0</v>
      </c>
      <c r="F41" s="1089">
        <v>0</v>
      </c>
      <c r="G41" s="1194">
        <v>0</v>
      </c>
      <c r="H41" s="1089">
        <v>2756</v>
      </c>
      <c r="I41" s="1089">
        <v>0</v>
      </c>
      <c r="J41" s="1196">
        <v>2756</v>
      </c>
      <c r="K41" s="1195">
        <v>259</v>
      </c>
      <c r="L41" s="1089">
        <v>0</v>
      </c>
      <c r="M41" s="1194">
        <v>259</v>
      </c>
      <c r="N41" s="2"/>
    </row>
    <row r="42" spans="1:14" s="414" customFormat="1" ht="12.75">
      <c r="A42" s="2"/>
      <c r="B42" s="1198">
        <v>5</v>
      </c>
      <c r="C42" s="1197" t="s">
        <v>1122</v>
      </c>
      <c r="D42" s="1195">
        <v>323</v>
      </c>
      <c r="E42" s="1089">
        <v>73</v>
      </c>
      <c r="F42" s="1089">
        <v>0</v>
      </c>
      <c r="G42" s="1194">
        <v>396</v>
      </c>
      <c r="H42" s="1089">
        <v>7057</v>
      </c>
      <c r="I42" s="1089">
        <v>0</v>
      </c>
      <c r="J42" s="1196">
        <v>7057</v>
      </c>
      <c r="K42" s="1195">
        <v>1032</v>
      </c>
      <c r="L42" s="1089">
        <v>0</v>
      </c>
      <c r="M42" s="1194">
        <v>1032</v>
      </c>
      <c r="N42" s="2"/>
    </row>
    <row r="43" spans="1:14" s="414" customFormat="1" ht="12.75">
      <c r="A43" s="2"/>
      <c r="B43" s="2147">
        <v>6</v>
      </c>
      <c r="C43" s="850" t="s">
        <v>1121</v>
      </c>
      <c r="D43" s="1202">
        <v>0</v>
      </c>
      <c r="E43" s="1196">
        <v>0</v>
      </c>
      <c r="F43" s="1196">
        <v>0</v>
      </c>
      <c r="G43" s="1194">
        <v>0</v>
      </c>
      <c r="H43" s="1196">
        <v>6574</v>
      </c>
      <c r="I43" s="1196">
        <v>0</v>
      </c>
      <c r="J43" s="1196">
        <v>6574</v>
      </c>
      <c r="K43" s="1202">
        <v>1087</v>
      </c>
      <c r="L43" s="1196">
        <v>0</v>
      </c>
      <c r="M43" s="1194">
        <v>1087</v>
      </c>
      <c r="N43" s="2"/>
    </row>
    <row r="44" spans="1:14" s="414" customFormat="1" ht="12.75">
      <c r="A44" s="2"/>
      <c r="B44" s="2147"/>
      <c r="C44" s="1201" t="s">
        <v>1120</v>
      </c>
      <c r="D44" s="1195"/>
      <c r="E44" s="1089"/>
      <c r="F44" s="1089"/>
      <c r="G44" s="1199"/>
      <c r="H44" s="1089"/>
      <c r="I44" s="1089"/>
      <c r="J44" s="1200"/>
      <c r="K44" s="1195"/>
      <c r="L44" s="1089"/>
      <c r="M44" s="1199"/>
      <c r="N44" s="2"/>
    </row>
    <row r="45" spans="1:14" s="414" customFormat="1" ht="12.75">
      <c r="A45" s="2"/>
      <c r="B45" s="1198">
        <v>7</v>
      </c>
      <c r="C45" s="1197" t="s">
        <v>1119</v>
      </c>
      <c r="D45" s="1195">
        <v>0</v>
      </c>
      <c r="E45" s="1089">
        <v>0</v>
      </c>
      <c r="F45" s="1089">
        <v>0</v>
      </c>
      <c r="G45" s="1194">
        <v>0</v>
      </c>
      <c r="H45" s="1089">
        <v>3479</v>
      </c>
      <c r="I45" s="1089">
        <v>0</v>
      </c>
      <c r="J45" s="1196">
        <v>3479</v>
      </c>
      <c r="K45" s="1195">
        <v>0</v>
      </c>
      <c r="L45" s="1089">
        <v>0</v>
      </c>
      <c r="M45" s="1194">
        <v>0</v>
      </c>
      <c r="N45" s="2"/>
    </row>
    <row r="46" spans="1:14" s="414" customFormat="1" ht="25.5">
      <c r="A46" s="2"/>
      <c r="B46" s="1198">
        <v>8</v>
      </c>
      <c r="C46" s="1197" t="s">
        <v>1118</v>
      </c>
      <c r="D46" s="1195">
        <v>0</v>
      </c>
      <c r="E46" s="1089">
        <v>0</v>
      </c>
      <c r="F46" s="1089">
        <v>0</v>
      </c>
      <c r="G46" s="1194">
        <v>0</v>
      </c>
      <c r="H46" s="1089">
        <v>0</v>
      </c>
      <c r="I46" s="1089">
        <v>0</v>
      </c>
      <c r="J46" s="1196">
        <v>0</v>
      </c>
      <c r="K46" s="1195">
        <v>0</v>
      </c>
      <c r="L46" s="1089">
        <v>0</v>
      </c>
      <c r="M46" s="1194">
        <v>0</v>
      </c>
      <c r="N46" s="2"/>
    </row>
    <row r="47" spans="1:14" s="414" customFormat="1" ht="25.5">
      <c r="A47" s="2"/>
      <c r="B47" s="1198">
        <v>9</v>
      </c>
      <c r="C47" s="1197" t="s">
        <v>1117</v>
      </c>
      <c r="D47" s="1195">
        <v>0</v>
      </c>
      <c r="E47" s="1089">
        <v>0</v>
      </c>
      <c r="F47" s="1089">
        <v>0</v>
      </c>
      <c r="G47" s="1194">
        <v>0</v>
      </c>
      <c r="H47" s="1089">
        <v>1217</v>
      </c>
      <c r="I47" s="1089">
        <v>0</v>
      </c>
      <c r="J47" s="1196">
        <v>1217</v>
      </c>
      <c r="K47" s="1195">
        <v>305</v>
      </c>
      <c r="L47" s="1089">
        <v>0</v>
      </c>
      <c r="M47" s="1194">
        <v>305</v>
      </c>
      <c r="N47" s="2"/>
    </row>
    <row r="48" spans="1:14" s="414" customFormat="1" ht="12.75">
      <c r="A48" s="2"/>
      <c r="B48" s="1198">
        <v>10</v>
      </c>
      <c r="C48" s="1197" t="s">
        <v>1116</v>
      </c>
      <c r="D48" s="1195">
        <v>0</v>
      </c>
      <c r="E48" s="1089">
        <v>0</v>
      </c>
      <c r="F48" s="1089">
        <v>0</v>
      </c>
      <c r="G48" s="1194">
        <v>0</v>
      </c>
      <c r="H48" s="1089">
        <v>1878</v>
      </c>
      <c r="I48" s="1089">
        <v>0</v>
      </c>
      <c r="J48" s="1196">
        <v>1878</v>
      </c>
      <c r="K48" s="1195">
        <v>736</v>
      </c>
      <c r="L48" s="1089">
        <v>0</v>
      </c>
      <c r="M48" s="1194">
        <v>736</v>
      </c>
      <c r="N48" s="2"/>
    </row>
    <row r="49" spans="1:14" s="414" customFormat="1" ht="12.75">
      <c r="A49" s="2"/>
      <c r="B49" s="1193">
        <v>11</v>
      </c>
      <c r="C49" s="1192" t="s">
        <v>1115</v>
      </c>
      <c r="D49" s="1190">
        <v>0</v>
      </c>
      <c r="E49" s="1189">
        <v>0</v>
      </c>
      <c r="F49" s="1189">
        <v>0</v>
      </c>
      <c r="G49" s="1188">
        <v>0</v>
      </c>
      <c r="H49" s="1189">
        <v>0</v>
      </c>
      <c r="I49" s="1189">
        <v>0</v>
      </c>
      <c r="J49" s="1191">
        <v>0</v>
      </c>
      <c r="K49" s="1190">
        <v>46</v>
      </c>
      <c r="L49" s="1189">
        <v>0</v>
      </c>
      <c r="M49" s="1188">
        <v>46</v>
      </c>
      <c r="N49" s="2"/>
    </row>
    <row r="50" spans="1:14" s="414" customFormat="1" ht="12.75">
      <c r="A50" s="2"/>
      <c r="B50" s="1187"/>
      <c r="C50" s="1187"/>
      <c r="D50" s="1187"/>
      <c r="E50" s="1187"/>
      <c r="F50" s="1187"/>
      <c r="G50" s="1187"/>
      <c r="H50" s="1187"/>
      <c r="I50" s="1187"/>
      <c r="J50" s="1187"/>
      <c r="K50" s="1187"/>
      <c r="L50" s="1187"/>
      <c r="M50" s="1187"/>
      <c r="N50" s="2"/>
    </row>
    <row r="51" spans="1:14" s="414" customFormat="1" ht="15" customHeight="1">
      <c r="A51" s="2"/>
      <c r="B51" s="2145" t="str">
        <f>Last3Qtr</f>
        <v>Q4 2021</v>
      </c>
      <c r="C51" s="2146"/>
      <c r="D51" s="1210"/>
      <c r="E51" s="1209"/>
      <c r="F51" s="1209"/>
      <c r="G51" s="1208"/>
      <c r="H51" s="1209"/>
      <c r="I51" s="1209"/>
      <c r="J51" s="1211"/>
      <c r="K51" s="1210"/>
      <c r="L51" s="1209"/>
      <c r="M51" s="1208"/>
      <c r="N51" s="2"/>
    </row>
    <row r="52" spans="1:14" s="414" customFormat="1" ht="12.75">
      <c r="A52" s="2"/>
      <c r="B52" s="2147">
        <v>1</v>
      </c>
      <c r="C52" s="850" t="s">
        <v>1126</v>
      </c>
      <c r="D52" s="1205">
        <v>378</v>
      </c>
      <c r="E52" s="1204">
        <v>76</v>
      </c>
      <c r="F52" s="1204">
        <v>0</v>
      </c>
      <c r="G52" s="1207">
        <v>454</v>
      </c>
      <c r="H52" s="1204">
        <v>10207</v>
      </c>
      <c r="I52" s="1204">
        <v>0</v>
      </c>
      <c r="J52" s="1206">
        <v>10207</v>
      </c>
      <c r="K52" s="1205">
        <v>3141</v>
      </c>
      <c r="L52" s="1204">
        <v>0</v>
      </c>
      <c r="M52" s="1203">
        <v>3141</v>
      </c>
      <c r="N52" s="2"/>
    </row>
    <row r="53" spans="1:14" s="414" customFormat="1" ht="12.75">
      <c r="A53" s="2"/>
      <c r="B53" s="2147"/>
      <c r="C53" s="1201" t="s">
        <v>1120</v>
      </c>
      <c r="D53" s="1195"/>
      <c r="E53" s="1089"/>
      <c r="F53" s="1089"/>
      <c r="G53" s="1199"/>
      <c r="H53" s="1089"/>
      <c r="I53" s="1089"/>
      <c r="J53" s="1200"/>
      <c r="K53" s="1195"/>
      <c r="L53" s="1089"/>
      <c r="M53" s="1199"/>
      <c r="N53" s="2"/>
    </row>
    <row r="54" spans="1:14" s="414" customFormat="1">
      <c r="A54" s="2"/>
      <c r="B54" s="1198">
        <v>2</v>
      </c>
      <c r="C54" s="1197" t="s">
        <v>1125</v>
      </c>
      <c r="D54" s="1195">
        <v>0</v>
      </c>
      <c r="E54" s="1089">
        <v>0</v>
      </c>
      <c r="F54" s="1089">
        <v>0</v>
      </c>
      <c r="G54" s="1194">
        <v>0</v>
      </c>
      <c r="H54" s="1089">
        <v>510</v>
      </c>
      <c r="I54" s="1089">
        <v>0</v>
      </c>
      <c r="J54" s="1196">
        <v>510</v>
      </c>
      <c r="K54" s="1195">
        <v>0</v>
      </c>
      <c r="L54" s="1089">
        <v>0</v>
      </c>
      <c r="M54" s="1194">
        <v>0</v>
      </c>
      <c r="N54" s="2"/>
    </row>
    <row r="55" spans="1:14" s="414" customFormat="1" ht="12.75">
      <c r="A55" s="2"/>
      <c r="B55" s="1198">
        <v>3</v>
      </c>
      <c r="C55" s="1197" t="s">
        <v>1124</v>
      </c>
      <c r="D55" s="1195">
        <v>0</v>
      </c>
      <c r="E55" s="1089">
        <v>0</v>
      </c>
      <c r="F55" s="1089">
        <v>0</v>
      </c>
      <c r="G55" s="1194">
        <v>0</v>
      </c>
      <c r="H55" s="1089">
        <v>252</v>
      </c>
      <c r="I55" s="1089">
        <v>0</v>
      </c>
      <c r="J55" s="1196">
        <v>252</v>
      </c>
      <c r="K55" s="1195">
        <v>1825</v>
      </c>
      <c r="L55" s="1089">
        <v>0</v>
      </c>
      <c r="M55" s="1194">
        <v>1825</v>
      </c>
      <c r="N55" s="2"/>
    </row>
    <row r="56" spans="1:14" s="414" customFormat="1" ht="12.75">
      <c r="A56" s="2"/>
      <c r="B56" s="1198">
        <v>4</v>
      </c>
      <c r="C56" s="1197" t="s">
        <v>1123</v>
      </c>
      <c r="D56" s="1195">
        <v>0</v>
      </c>
      <c r="E56" s="1089">
        <v>0</v>
      </c>
      <c r="F56" s="1089">
        <v>0</v>
      </c>
      <c r="G56" s="1194">
        <v>0</v>
      </c>
      <c r="H56" s="1089">
        <v>2221</v>
      </c>
      <c r="I56" s="1089">
        <v>0</v>
      </c>
      <c r="J56" s="1196">
        <v>2221</v>
      </c>
      <c r="K56" s="1195">
        <v>303</v>
      </c>
      <c r="L56" s="1089">
        <v>0</v>
      </c>
      <c r="M56" s="1194">
        <v>303</v>
      </c>
      <c r="N56" s="2"/>
    </row>
    <row r="57" spans="1:14" s="414" customFormat="1" ht="12.75">
      <c r="A57" s="2"/>
      <c r="B57" s="1198">
        <v>5</v>
      </c>
      <c r="C57" s="1197" t="s">
        <v>1122</v>
      </c>
      <c r="D57" s="1195">
        <v>378</v>
      </c>
      <c r="E57" s="1089">
        <v>76</v>
      </c>
      <c r="F57" s="1089">
        <v>0</v>
      </c>
      <c r="G57" s="1194">
        <v>454</v>
      </c>
      <c r="H57" s="1089">
        <v>7224</v>
      </c>
      <c r="I57" s="1089">
        <v>0</v>
      </c>
      <c r="J57" s="1196">
        <v>7224</v>
      </c>
      <c r="K57" s="1195">
        <v>1013</v>
      </c>
      <c r="L57" s="1089">
        <v>0</v>
      </c>
      <c r="M57" s="1194">
        <v>1013</v>
      </c>
      <c r="N57" s="2"/>
    </row>
    <row r="58" spans="1:14" s="414" customFormat="1" ht="12.75">
      <c r="A58" s="2"/>
      <c r="B58" s="2147">
        <v>6</v>
      </c>
      <c r="C58" s="850" t="s">
        <v>1121</v>
      </c>
      <c r="D58" s="1202">
        <v>0</v>
      </c>
      <c r="E58" s="1196">
        <v>0</v>
      </c>
      <c r="F58" s="1196">
        <v>0</v>
      </c>
      <c r="G58" s="1194">
        <v>0</v>
      </c>
      <c r="H58" s="1196">
        <v>6142</v>
      </c>
      <c r="I58" s="1196">
        <v>0</v>
      </c>
      <c r="J58" s="1196">
        <v>6142</v>
      </c>
      <c r="K58" s="1202">
        <v>1097</v>
      </c>
      <c r="L58" s="1196">
        <v>0</v>
      </c>
      <c r="M58" s="1194">
        <v>1097</v>
      </c>
      <c r="N58" s="2"/>
    </row>
    <row r="59" spans="1:14" s="414" customFormat="1" ht="12.75">
      <c r="A59" s="2"/>
      <c r="B59" s="2147"/>
      <c r="C59" s="1201" t="s">
        <v>1120</v>
      </c>
      <c r="D59" s="1195"/>
      <c r="E59" s="1089"/>
      <c r="F59" s="1089"/>
      <c r="G59" s="1199"/>
      <c r="H59" s="1089"/>
      <c r="I59" s="1089"/>
      <c r="J59" s="1200"/>
      <c r="K59" s="1195"/>
      <c r="L59" s="1089"/>
      <c r="M59" s="1199"/>
      <c r="N59" s="2"/>
    </row>
    <row r="60" spans="1:14" s="414" customFormat="1" ht="12.75">
      <c r="A60" s="2"/>
      <c r="B60" s="1198">
        <v>7</v>
      </c>
      <c r="C60" s="1197" t="s">
        <v>1119</v>
      </c>
      <c r="D60" s="1195">
        <v>0</v>
      </c>
      <c r="E60" s="1089">
        <v>0</v>
      </c>
      <c r="F60" s="1089">
        <v>0</v>
      </c>
      <c r="G60" s="1194">
        <v>0</v>
      </c>
      <c r="H60" s="1089">
        <v>2965</v>
      </c>
      <c r="I60" s="1089">
        <v>0</v>
      </c>
      <c r="J60" s="1196">
        <v>2965</v>
      </c>
      <c r="K60" s="1195">
        <v>0</v>
      </c>
      <c r="L60" s="1089">
        <v>0</v>
      </c>
      <c r="M60" s="1194">
        <v>0</v>
      </c>
      <c r="N60" s="2"/>
    </row>
    <row r="61" spans="1:14" s="414" customFormat="1" ht="25.5">
      <c r="A61" s="2"/>
      <c r="B61" s="1198">
        <v>8</v>
      </c>
      <c r="C61" s="1197" t="s">
        <v>1118</v>
      </c>
      <c r="D61" s="1195">
        <v>0</v>
      </c>
      <c r="E61" s="1089">
        <v>0</v>
      </c>
      <c r="F61" s="1089">
        <v>0</v>
      </c>
      <c r="G61" s="1194">
        <v>0</v>
      </c>
      <c r="H61" s="1089">
        <v>0</v>
      </c>
      <c r="I61" s="1089">
        <v>0</v>
      </c>
      <c r="J61" s="1196">
        <v>0</v>
      </c>
      <c r="K61" s="1195">
        <v>0</v>
      </c>
      <c r="L61" s="1089">
        <v>0</v>
      </c>
      <c r="M61" s="1194">
        <v>0</v>
      </c>
      <c r="N61" s="2"/>
    </row>
    <row r="62" spans="1:14" s="414" customFormat="1" ht="25.5">
      <c r="A62" s="2"/>
      <c r="B62" s="1198">
        <v>9</v>
      </c>
      <c r="C62" s="1197" t="s">
        <v>1117</v>
      </c>
      <c r="D62" s="1195">
        <v>0</v>
      </c>
      <c r="E62" s="1089">
        <v>0</v>
      </c>
      <c r="F62" s="1089">
        <v>0</v>
      </c>
      <c r="G62" s="1194">
        <v>0</v>
      </c>
      <c r="H62" s="1089">
        <v>1193</v>
      </c>
      <c r="I62" s="1089">
        <v>0</v>
      </c>
      <c r="J62" s="1196">
        <v>1193</v>
      </c>
      <c r="K62" s="1195">
        <v>298</v>
      </c>
      <c r="L62" s="1089">
        <v>0</v>
      </c>
      <c r="M62" s="1194">
        <v>298</v>
      </c>
      <c r="N62" s="2"/>
    </row>
    <row r="63" spans="1:14" s="414" customFormat="1" ht="12.75">
      <c r="A63" s="2"/>
      <c r="B63" s="1198">
        <v>10</v>
      </c>
      <c r="C63" s="1197" t="s">
        <v>1116</v>
      </c>
      <c r="D63" s="1195">
        <v>0</v>
      </c>
      <c r="E63" s="1089">
        <v>0</v>
      </c>
      <c r="F63" s="1089">
        <v>0</v>
      </c>
      <c r="G63" s="1194">
        <v>0</v>
      </c>
      <c r="H63" s="1089">
        <v>1984</v>
      </c>
      <c r="I63" s="1089">
        <v>0</v>
      </c>
      <c r="J63" s="1196">
        <v>1984</v>
      </c>
      <c r="K63" s="1195">
        <v>754</v>
      </c>
      <c r="L63" s="1089">
        <v>0</v>
      </c>
      <c r="M63" s="1194">
        <v>754</v>
      </c>
      <c r="N63" s="2"/>
    </row>
    <row r="64" spans="1:14" s="414" customFormat="1" ht="12.75">
      <c r="A64" s="2"/>
      <c r="B64" s="1193">
        <v>11</v>
      </c>
      <c r="C64" s="1192" t="s">
        <v>1115</v>
      </c>
      <c r="D64" s="1190">
        <v>0</v>
      </c>
      <c r="E64" s="1189">
        <v>0</v>
      </c>
      <c r="F64" s="1189">
        <v>0</v>
      </c>
      <c r="G64" s="1188">
        <v>0</v>
      </c>
      <c r="H64" s="1189">
        <v>0</v>
      </c>
      <c r="I64" s="1189">
        <v>0</v>
      </c>
      <c r="J64" s="1191">
        <v>0</v>
      </c>
      <c r="K64" s="1190">
        <v>45</v>
      </c>
      <c r="L64" s="1189">
        <v>0</v>
      </c>
      <c r="M64" s="1188">
        <v>45</v>
      </c>
      <c r="N64" s="2"/>
    </row>
    <row r="65" spans="1:42" s="414" customFormat="1" ht="6.6" customHeight="1">
      <c r="A65" s="2"/>
      <c r="B65" s="1187"/>
      <c r="C65" s="1187"/>
      <c r="D65" s="1187"/>
      <c r="E65" s="1187"/>
      <c r="F65" s="1187"/>
      <c r="G65" s="1187"/>
      <c r="H65" s="1187"/>
      <c r="I65" s="1187"/>
      <c r="J65" s="1187"/>
      <c r="K65" s="1187"/>
      <c r="L65" s="1187"/>
      <c r="M65" s="1187"/>
      <c r="N65" s="2"/>
    </row>
    <row r="66" spans="1:42" s="414" customFormat="1" ht="12.75">
      <c r="A66" s="2"/>
      <c r="B66" s="1998" t="s">
        <v>1114</v>
      </c>
      <c r="C66" s="1998"/>
      <c r="D66" s="1998"/>
      <c r="E66" s="1998"/>
      <c r="F66" s="1998"/>
      <c r="G66" s="1998"/>
      <c r="H66" s="1998"/>
      <c r="I66" s="1998"/>
      <c r="J66" s="1998"/>
      <c r="K66" s="1998"/>
      <c r="L66" s="1998"/>
      <c r="M66" s="1998"/>
      <c r="N66" s="942"/>
      <c r="O66" s="941"/>
      <c r="P66" s="941"/>
      <c r="Q66" s="941"/>
      <c r="R66" s="941"/>
      <c r="S66" s="941"/>
      <c r="T66" s="941"/>
      <c r="U66" s="941"/>
      <c r="V66" s="941"/>
      <c r="W66" s="941"/>
      <c r="X66" s="941"/>
      <c r="Y66" s="941"/>
      <c r="Z66" s="941"/>
      <c r="AA66" s="941"/>
      <c r="AB66" s="941"/>
      <c r="AC66" s="941"/>
      <c r="AD66" s="941"/>
      <c r="AE66" s="941"/>
      <c r="AF66" s="941"/>
      <c r="AG66" s="941"/>
      <c r="AH66" s="941"/>
      <c r="AI66" s="941"/>
      <c r="AJ66" s="941"/>
      <c r="AK66" s="941"/>
      <c r="AL66" s="941"/>
      <c r="AM66" s="941"/>
      <c r="AN66" s="941"/>
      <c r="AO66" s="941"/>
      <c r="AP66" s="941"/>
    </row>
    <row r="67" spans="1:42" s="414" customFormat="1" ht="12.75">
      <c r="A67" s="2"/>
      <c r="B67" s="1998" t="s">
        <v>1113</v>
      </c>
      <c r="C67" s="1998"/>
      <c r="D67" s="1998"/>
      <c r="E67" s="1998"/>
      <c r="F67" s="1998"/>
      <c r="G67" s="1998"/>
      <c r="H67" s="1998"/>
      <c r="I67" s="1998"/>
      <c r="J67" s="1998"/>
      <c r="K67" s="1998"/>
      <c r="L67" s="1998"/>
      <c r="M67" s="1998"/>
      <c r="N67" s="942"/>
      <c r="O67" s="941"/>
      <c r="P67" s="941"/>
      <c r="Q67" s="941"/>
      <c r="R67" s="941"/>
      <c r="S67" s="941"/>
      <c r="T67" s="941"/>
      <c r="U67" s="941"/>
      <c r="V67" s="941"/>
      <c r="W67" s="941"/>
      <c r="X67" s="941"/>
      <c r="Y67" s="941"/>
      <c r="Z67" s="941"/>
      <c r="AA67" s="941"/>
      <c r="AB67" s="941"/>
      <c r="AC67" s="941"/>
      <c r="AD67" s="941"/>
      <c r="AE67" s="941"/>
      <c r="AF67" s="941"/>
      <c r="AG67" s="941"/>
      <c r="AH67" s="941"/>
      <c r="AI67" s="941"/>
      <c r="AJ67" s="941"/>
      <c r="AK67" s="941"/>
      <c r="AL67" s="941"/>
      <c r="AM67" s="941"/>
      <c r="AN67" s="941"/>
      <c r="AO67" s="941"/>
      <c r="AP67" s="941"/>
    </row>
    <row r="68" spans="1:42" s="414" customFormat="1" ht="12.75">
      <c r="A68" s="2"/>
      <c r="B68" s="1998" t="s">
        <v>1112</v>
      </c>
      <c r="C68" s="1998"/>
      <c r="D68" s="1998"/>
      <c r="E68" s="1998"/>
      <c r="F68" s="1998"/>
      <c r="G68" s="1998"/>
      <c r="H68" s="1998"/>
      <c r="I68" s="1998"/>
      <c r="J68" s="1998"/>
      <c r="K68" s="1998"/>
      <c r="L68" s="1998"/>
      <c r="M68" s="1998"/>
      <c r="N68" s="942"/>
      <c r="O68" s="941"/>
      <c r="P68" s="941"/>
      <c r="Q68" s="941"/>
      <c r="R68" s="941"/>
      <c r="S68" s="941"/>
      <c r="T68" s="941"/>
      <c r="U68" s="941"/>
      <c r="V68" s="941"/>
      <c r="W68" s="941"/>
      <c r="X68" s="941"/>
      <c r="Y68" s="941"/>
      <c r="Z68" s="941"/>
      <c r="AA68" s="941"/>
      <c r="AB68" s="941"/>
      <c r="AC68" s="941"/>
      <c r="AD68" s="941"/>
      <c r="AE68" s="941"/>
      <c r="AF68" s="941"/>
      <c r="AG68" s="941"/>
      <c r="AH68" s="941"/>
      <c r="AI68" s="941"/>
      <c r="AJ68" s="941"/>
      <c r="AK68" s="941"/>
      <c r="AL68" s="941"/>
      <c r="AM68" s="941"/>
      <c r="AN68" s="941"/>
      <c r="AO68" s="941"/>
      <c r="AP68" s="941"/>
    </row>
    <row r="69" spans="1:42" s="414" customFormat="1" ht="12.75">
      <c r="A69" s="2"/>
      <c r="B69" s="1998" t="s">
        <v>1111</v>
      </c>
      <c r="C69" s="1998"/>
      <c r="D69" s="1998"/>
      <c r="E69" s="1998"/>
      <c r="F69" s="1998"/>
      <c r="G69" s="1998"/>
      <c r="H69" s="1998"/>
      <c r="I69" s="1998"/>
      <c r="J69" s="1998"/>
      <c r="K69" s="1998"/>
      <c r="L69" s="1998"/>
      <c r="M69" s="1998"/>
      <c r="N69" s="942"/>
      <c r="O69" s="941"/>
      <c r="P69" s="941"/>
      <c r="Q69" s="941"/>
      <c r="R69" s="941"/>
      <c r="S69" s="941"/>
      <c r="T69" s="941"/>
      <c r="U69" s="941"/>
      <c r="V69" s="941"/>
      <c r="W69" s="941"/>
      <c r="X69" s="941"/>
      <c r="Y69" s="941"/>
      <c r="Z69" s="941"/>
      <c r="AA69" s="941"/>
      <c r="AB69" s="941"/>
      <c r="AC69" s="941"/>
      <c r="AD69" s="941"/>
      <c r="AE69" s="941"/>
      <c r="AF69" s="941"/>
      <c r="AG69" s="941"/>
      <c r="AH69" s="941"/>
      <c r="AI69" s="941"/>
      <c r="AJ69" s="941"/>
      <c r="AK69" s="941"/>
      <c r="AL69" s="941"/>
      <c r="AM69" s="941"/>
      <c r="AN69" s="941"/>
      <c r="AO69" s="941"/>
      <c r="AP69" s="941"/>
    </row>
    <row r="70" spans="1:42" s="414" customFormat="1" ht="12.75">
      <c r="A70" s="2"/>
      <c r="B70" s="1998" t="s">
        <v>1110</v>
      </c>
      <c r="C70" s="1998"/>
      <c r="D70" s="1998"/>
      <c r="E70" s="1998"/>
      <c r="F70" s="1998"/>
      <c r="G70" s="1998"/>
      <c r="H70" s="1998"/>
      <c r="I70" s="1998"/>
      <c r="J70" s="1998"/>
      <c r="K70" s="1998"/>
      <c r="L70" s="1998"/>
      <c r="M70" s="1998"/>
      <c r="N70" s="942"/>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row>
    <row r="71" spans="1:42" s="414" customFormat="1" ht="5.85" customHeight="1">
      <c r="A71" s="2"/>
      <c r="B71" s="2"/>
      <c r="C71" s="2"/>
      <c r="D71" s="2"/>
      <c r="E71" s="2"/>
      <c r="F71" s="2"/>
      <c r="G71" s="2"/>
      <c r="H71" s="2"/>
      <c r="I71" s="2"/>
      <c r="J71" s="2"/>
      <c r="K71" s="2"/>
      <c r="L71" s="2"/>
      <c r="M71" s="2"/>
      <c r="N71" s="2"/>
    </row>
    <row r="72" spans="1:42" s="414" customFormat="1" ht="12.75" hidden="1">
      <c r="A72" s="2"/>
    </row>
    <row r="73" spans="1:42" s="414" customFormat="1" ht="12.75" hidden="1">
      <c r="A73" s="2"/>
    </row>
    <row r="74" spans="1:42" s="414" customFormat="1" ht="12.75" hidden="1">
      <c r="A74" s="2"/>
    </row>
    <row r="75" spans="1:42" s="414" customFormat="1" ht="12.75" hidden="1">
      <c r="A75" s="2"/>
    </row>
    <row r="76" spans="1:42" s="414" customFormat="1" ht="12.75" hidden="1">
      <c r="A76" s="2"/>
    </row>
    <row r="77" spans="1:42" s="414" customFormat="1" ht="12.75" hidden="1">
      <c r="A77" s="2"/>
    </row>
    <row r="78" spans="1:42" s="414" customFormat="1" ht="12.75" hidden="1">
      <c r="A78" s="2"/>
    </row>
    <row r="79" spans="1:42" s="414" customFormat="1" ht="12.75" hidden="1">
      <c r="A79" s="2"/>
    </row>
    <row r="80" spans="1:42" s="414" customFormat="1" ht="12.75" hidden="1">
      <c r="A80" s="2"/>
    </row>
    <row r="81" spans="1:1" s="414" customFormat="1" ht="12.75" hidden="1">
      <c r="A81" s="2"/>
    </row>
    <row r="82" spans="1:1" s="414" customFormat="1" ht="12.75" hidden="1">
      <c r="A82" s="2"/>
    </row>
    <row r="83" spans="1:1" s="414" customFormat="1" ht="12.75" hidden="1">
      <c r="A83" s="2"/>
    </row>
    <row r="84" spans="1:1" s="414" customFormat="1" ht="12.75" hidden="1">
      <c r="A84" s="2"/>
    </row>
    <row r="85" spans="1:1" s="414" customFormat="1" ht="12.75" hidden="1">
      <c r="A85" s="2"/>
    </row>
    <row r="86" spans="1:1" s="414" customFormat="1" ht="12.75" hidden="1">
      <c r="A86" s="2"/>
    </row>
    <row r="87" spans="1:1" s="414" customFormat="1" ht="12.75" hidden="1">
      <c r="A87" s="2"/>
    </row>
    <row r="88" spans="1:1" s="414" customFormat="1" ht="12.75" hidden="1">
      <c r="A88" s="2"/>
    </row>
    <row r="89" spans="1:1" s="414" customFormat="1" ht="12.75" hidden="1">
      <c r="A89" s="2"/>
    </row>
    <row r="90" spans="1:1" s="414" customFormat="1" ht="12.75" hidden="1">
      <c r="A90" s="2"/>
    </row>
    <row r="91" spans="1:1" s="414" customFormat="1" ht="12.75" hidden="1">
      <c r="A91" s="2"/>
    </row>
    <row r="92" spans="1:1" s="414" customFormat="1" ht="12.75" hidden="1">
      <c r="A92" s="2"/>
    </row>
    <row r="93" spans="1:1" s="414" customFormat="1" ht="12.75" hidden="1">
      <c r="A93" s="2"/>
    </row>
    <row r="94" spans="1:1" s="414" customFormat="1" ht="12.75" hidden="1">
      <c r="A94" s="2"/>
    </row>
    <row r="95" spans="1:1" s="414" customFormat="1" ht="12.75" hidden="1">
      <c r="A95" s="2"/>
    </row>
    <row r="96" spans="1:1" s="414" customFormat="1" ht="12.75" hidden="1">
      <c r="A96" s="2"/>
    </row>
    <row r="97" spans="1:1" s="414" customFormat="1" ht="12.75" hidden="1">
      <c r="A97" s="2"/>
    </row>
    <row r="98" spans="1:1" s="414" customFormat="1" ht="12.75" hidden="1">
      <c r="A98" s="2"/>
    </row>
    <row r="99" spans="1:1" s="414" customFormat="1" ht="12.75" hidden="1">
      <c r="A99" s="2"/>
    </row>
    <row r="100" spans="1:1" s="414" customFormat="1" ht="12.75" hidden="1">
      <c r="A100" s="2"/>
    </row>
    <row r="101" spans="1:1" s="414" customFormat="1" ht="12.75" hidden="1">
      <c r="A101" s="2"/>
    </row>
    <row r="102" spans="1:1" s="414" customFormat="1" ht="12.75" hidden="1">
      <c r="A102" s="2"/>
    </row>
    <row r="103" spans="1:1" s="414" customFormat="1" ht="12.75" hidden="1">
      <c r="A103" s="2"/>
    </row>
    <row r="104" spans="1:1" s="414" customFormat="1" ht="12.75" hidden="1">
      <c r="A104" s="2"/>
    </row>
    <row r="105" spans="1:1" s="414" customFormat="1" ht="12.75" hidden="1">
      <c r="A105" s="2"/>
    </row>
    <row r="106" spans="1:1" s="414" customFormat="1" ht="12.75" hidden="1">
      <c r="A106" s="2"/>
    </row>
    <row r="107" spans="1:1" s="414" customFormat="1" ht="12.75" hidden="1">
      <c r="A107" s="2"/>
    </row>
    <row r="108" spans="1:1" s="414" customFormat="1" ht="12.75" hidden="1">
      <c r="A108" s="2"/>
    </row>
    <row r="109" spans="1:1" s="414" customFormat="1" ht="12.75" hidden="1">
      <c r="A109" s="2"/>
    </row>
    <row r="110" spans="1:1" s="414" customFormat="1" ht="12.75" hidden="1">
      <c r="A110" s="2"/>
    </row>
    <row r="111" spans="1:1" s="414" customFormat="1" ht="12.75" hidden="1">
      <c r="A111" s="2"/>
    </row>
    <row r="112" spans="1:1" s="414" customFormat="1" ht="12.75" hidden="1">
      <c r="A112" s="2"/>
    </row>
    <row r="113" spans="1:1" s="414" customFormat="1" ht="12.75" hidden="1">
      <c r="A113" s="2"/>
    </row>
    <row r="114" spans="1:1" s="414" customFormat="1" ht="12.75" hidden="1">
      <c r="A114" s="2"/>
    </row>
    <row r="115" spans="1:1" s="414" customFormat="1" ht="12.75" hidden="1">
      <c r="A115" s="2"/>
    </row>
    <row r="116" spans="1:1" s="414" customFormat="1" ht="12.75" hidden="1">
      <c r="A116" s="2"/>
    </row>
    <row r="117" spans="1:1" s="414" customFormat="1" ht="12.75" hidden="1">
      <c r="A117" s="2"/>
    </row>
    <row r="118" spans="1:1" s="414" customFormat="1" ht="12.75" hidden="1">
      <c r="A118" s="2"/>
    </row>
    <row r="119" spans="1:1" s="414" customFormat="1" ht="12.75" hidden="1">
      <c r="A119" s="2"/>
    </row>
    <row r="120" spans="1:1" s="414" customFormat="1" ht="12.75" hidden="1">
      <c r="A120" s="2"/>
    </row>
    <row r="121" spans="1:1" s="414" customFormat="1" ht="12.75" hidden="1">
      <c r="A121" s="2"/>
    </row>
    <row r="122" spans="1:1" s="414" customFormat="1" ht="12.75" hidden="1">
      <c r="A122" s="2"/>
    </row>
    <row r="123" spans="1:1" s="414" customFormat="1" ht="12.75" hidden="1">
      <c r="A123" s="2"/>
    </row>
    <row r="124" spans="1:1" s="414" customFormat="1" ht="12.75" hidden="1">
      <c r="A124" s="2"/>
    </row>
    <row r="125" spans="1:1" s="414" customFormat="1" ht="12.75" hidden="1">
      <c r="A125" s="2"/>
    </row>
    <row r="126" spans="1:1" s="414" customFormat="1" ht="12.75" hidden="1">
      <c r="A126" s="2"/>
    </row>
    <row r="127" spans="1:1" s="414" customFormat="1" ht="12.75" hidden="1">
      <c r="A127" s="2"/>
    </row>
    <row r="128" spans="1:1" s="414" customFormat="1" ht="12.75" hidden="1">
      <c r="A128" s="2"/>
    </row>
    <row r="129" spans="1:1" s="414" customFormat="1" ht="12.75" hidden="1">
      <c r="A129" s="2"/>
    </row>
    <row r="130" spans="1:1" s="414" customFormat="1" ht="12.75" hidden="1">
      <c r="A130" s="2"/>
    </row>
    <row r="131" spans="1:1" s="414" customFormat="1" ht="12.75" hidden="1">
      <c r="A131" s="2"/>
    </row>
    <row r="132" spans="1:1" s="414" customFormat="1" ht="12.75" hidden="1">
      <c r="A132" s="2"/>
    </row>
    <row r="133" spans="1:1" s="414" customFormat="1" ht="12.75" hidden="1">
      <c r="A133" s="2"/>
    </row>
    <row r="134" spans="1:1" s="414" customFormat="1" ht="12.75" hidden="1">
      <c r="A134" s="2"/>
    </row>
    <row r="135" spans="1:1" s="414" customFormat="1" ht="12.75" hidden="1">
      <c r="A135" s="2"/>
    </row>
    <row r="136" spans="1:1" s="414" customFormat="1" ht="12.75" hidden="1">
      <c r="A136" s="2"/>
    </row>
    <row r="137" spans="1:1" s="414" customFormat="1" ht="12.75" hidden="1">
      <c r="A137" s="2"/>
    </row>
    <row r="138" spans="1:1" s="414" customFormat="1" ht="12.75" hidden="1">
      <c r="A138" s="2"/>
    </row>
    <row r="139" spans="1:1" s="414" customFormat="1" ht="12.75" hidden="1">
      <c r="A139" s="2"/>
    </row>
    <row r="140" spans="1:1" s="414" customFormat="1" ht="12.75" hidden="1">
      <c r="A140" s="2"/>
    </row>
  </sheetData>
  <mergeCells count="21">
    <mergeCell ref="B22:B23"/>
    <mergeCell ref="B28:B29"/>
    <mergeCell ref="B7:B8"/>
    <mergeCell ref="B13:B14"/>
    <mergeCell ref="B70:M70"/>
    <mergeCell ref="B66:M66"/>
    <mergeCell ref="B68:M68"/>
    <mergeCell ref="B69:M69"/>
    <mergeCell ref="B67:M67"/>
    <mergeCell ref="B36:C36"/>
    <mergeCell ref="B21:C21"/>
    <mergeCell ref="B37:B38"/>
    <mergeCell ref="B43:B44"/>
    <mergeCell ref="B51:C51"/>
    <mergeCell ref="B58:B59"/>
    <mergeCell ref="B52:B53"/>
    <mergeCell ref="H4:J4"/>
    <mergeCell ref="K4:M4"/>
    <mergeCell ref="D4:G4"/>
    <mergeCell ref="B3:C5"/>
    <mergeCell ref="B6:C6"/>
  </mergeCells>
  <conditionalFormatting sqref="I7">
    <cfRule type="containsText" dxfId="49" priority="8" operator="containsText" text="false">
      <formula>NOT(ISERROR(SEARCH("false",I7)))</formula>
    </cfRule>
  </conditionalFormatting>
  <conditionalFormatting sqref="F7">
    <cfRule type="containsText" dxfId="48" priority="7" operator="containsText" text="false">
      <formula>NOT(ISERROR(SEARCH("false",F7)))</formula>
    </cfRule>
  </conditionalFormatting>
  <conditionalFormatting sqref="I22">
    <cfRule type="containsText" dxfId="47" priority="6" operator="containsText" text="false">
      <formula>NOT(ISERROR(SEARCH("false",I22)))</formula>
    </cfRule>
  </conditionalFormatting>
  <conditionalFormatting sqref="F22">
    <cfRule type="containsText" dxfId="46" priority="5" operator="containsText" text="false">
      <formula>NOT(ISERROR(SEARCH("false",F22)))</formula>
    </cfRule>
  </conditionalFormatting>
  <conditionalFormatting sqref="I52">
    <cfRule type="containsText" dxfId="45" priority="4" operator="containsText" text="false">
      <formula>NOT(ISERROR(SEARCH("false",I52)))</formula>
    </cfRule>
  </conditionalFormatting>
  <conditionalFormatting sqref="F52">
    <cfRule type="containsText" dxfId="44" priority="3" operator="containsText" text="false">
      <formula>NOT(ISERROR(SEARCH("false",F52)))</formula>
    </cfRule>
  </conditionalFormatting>
  <conditionalFormatting sqref="I37">
    <cfRule type="containsText" dxfId="43" priority="2" operator="containsText" text="false">
      <formula>NOT(ISERROR(SEARCH("false",I37)))</formula>
    </cfRule>
  </conditionalFormatting>
  <conditionalFormatting sqref="F37">
    <cfRule type="containsText" dxfId="42" priority="1" operator="containsText" text="false">
      <formula>NOT(ISERROR(SEARCH("false",F37)))</formula>
    </cfRule>
  </conditionalFormatting>
  <hyperlinks>
    <hyperlink ref="B1" location="ToC!A1" display="Back to Table of Contents" xr:uid="{C4FF820D-2FF7-4875-8B52-1E978E40B195}"/>
  </hyperlinks>
  <pageMargins left="0.5" right="0.5" top="0.5" bottom="0.5" header="0.25" footer="0.3"/>
  <pageSetup scale="75" orientation="landscape" r:id="rId1"/>
  <headerFooter>
    <oddFooter>&amp;L&amp;G&amp;CSupplementary Regulatory Capital Disclosure&amp;R Page &amp;P of &amp;N</oddFooter>
  </headerFooter>
  <rowBreaks count="1" manualBreakCount="1">
    <brk id="35" min="1" max="13" man="1"/>
  </rowBreaks>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31F30-887E-482A-8E62-8C8982028126}">
  <sheetPr codeName="Sheet36">
    <tabColor theme="5"/>
  </sheetPr>
  <dimension ref="A1:AP156"/>
  <sheetViews>
    <sheetView zoomScale="115" zoomScaleNormal="115" workbookViewId="0"/>
  </sheetViews>
  <sheetFormatPr defaultColWidth="0" defaultRowHeight="0" customHeight="1" zeroHeight="1"/>
  <cols>
    <col min="1" max="1" width="1.5703125" style="1" customWidth="1"/>
    <col min="2" max="2" width="10.42578125" customWidth="1"/>
    <col min="3" max="3" width="21.42578125" customWidth="1"/>
    <col min="4" max="13" width="13.5703125" customWidth="1"/>
    <col min="14" max="14" width="1.5703125" customWidth="1"/>
    <col min="15" max="42" width="0" hidden="1" customWidth="1"/>
    <col min="43" max="16384" width="8.5703125" hidden="1"/>
  </cols>
  <sheetData>
    <row r="1" spans="1:19" ht="12" customHeight="1">
      <c r="B1" s="141" t="s">
        <v>126</v>
      </c>
      <c r="C1" s="1"/>
      <c r="D1" s="1"/>
      <c r="E1" s="1"/>
      <c r="F1" s="1"/>
      <c r="G1" s="1"/>
      <c r="H1" s="1"/>
      <c r="I1" s="1"/>
      <c r="J1" s="1"/>
      <c r="K1" s="1"/>
      <c r="L1" s="1"/>
      <c r="M1" s="1"/>
      <c r="N1" s="1"/>
      <c r="O1" s="1"/>
      <c r="P1" s="1"/>
      <c r="Q1" s="1"/>
      <c r="R1" s="1"/>
      <c r="S1" s="1"/>
    </row>
    <row r="2" spans="1:19" s="467" customFormat="1" ht="20.100000000000001" customHeight="1">
      <c r="A2" s="49"/>
      <c r="B2" s="554" t="s">
        <v>1145</v>
      </c>
      <c r="C2" s="1214"/>
      <c r="D2" s="1214"/>
      <c r="E2" s="1214"/>
      <c r="F2" s="1214"/>
      <c r="G2" s="1214"/>
      <c r="H2" s="1214"/>
      <c r="I2" s="1214"/>
      <c r="J2" s="1214"/>
      <c r="K2" s="1214"/>
      <c r="L2" s="1214"/>
      <c r="M2" s="1213"/>
      <c r="N2" s="49"/>
    </row>
    <row r="3" spans="1:19" ht="15.6" customHeight="1">
      <c r="B3" s="2124" t="s">
        <v>162</v>
      </c>
      <c r="C3" s="2142"/>
      <c r="D3" s="1084" t="s">
        <v>1144</v>
      </c>
      <c r="E3" s="1084" t="s">
        <v>1143</v>
      </c>
      <c r="F3" s="1084" t="s">
        <v>422</v>
      </c>
      <c r="G3" s="1084" t="s">
        <v>419</v>
      </c>
      <c r="H3" s="1084" t="s">
        <v>469</v>
      </c>
      <c r="I3" s="1084" t="s">
        <v>468</v>
      </c>
      <c r="J3" s="1084" t="s">
        <v>467</v>
      </c>
      <c r="K3" s="1084" t="s">
        <v>860</v>
      </c>
      <c r="L3" s="1084" t="s">
        <v>859</v>
      </c>
      <c r="M3" s="1085" t="s">
        <v>898</v>
      </c>
      <c r="N3" s="1"/>
    </row>
    <row r="4" spans="1:19" s="414" customFormat="1" ht="15" customHeight="1">
      <c r="A4" s="2"/>
      <c r="B4" s="1925"/>
      <c r="C4" s="2143"/>
      <c r="D4" s="2140" t="s">
        <v>1132</v>
      </c>
      <c r="E4" s="2140"/>
      <c r="F4" s="2140"/>
      <c r="G4" s="2141"/>
      <c r="H4" s="2001" t="s">
        <v>1142</v>
      </c>
      <c r="I4" s="2001"/>
      <c r="J4" s="2001"/>
      <c r="K4" s="2139" t="s">
        <v>1141</v>
      </c>
      <c r="L4" s="2140"/>
      <c r="M4" s="2141"/>
      <c r="N4" s="2"/>
    </row>
    <row r="5" spans="1:19" s="414" customFormat="1" ht="15" customHeight="1">
      <c r="A5" s="2"/>
      <c r="B5" s="2125"/>
      <c r="C5" s="2144"/>
      <c r="D5" s="890" t="s">
        <v>1129</v>
      </c>
      <c r="E5" s="890" t="s">
        <v>1129</v>
      </c>
      <c r="F5" s="890" t="s">
        <v>1128</v>
      </c>
      <c r="G5" s="889" t="s">
        <v>872</v>
      </c>
      <c r="H5" s="890" t="s">
        <v>1129</v>
      </c>
      <c r="I5" s="890" t="s">
        <v>1128</v>
      </c>
      <c r="J5" s="890" t="s">
        <v>872</v>
      </c>
      <c r="K5" s="1212" t="s">
        <v>1129</v>
      </c>
      <c r="L5" s="890" t="s">
        <v>1128</v>
      </c>
      <c r="M5" s="889" t="s">
        <v>872</v>
      </c>
      <c r="N5" s="2"/>
    </row>
    <row r="6" spans="1:19" s="414" customFormat="1" ht="15" customHeight="1">
      <c r="A6" s="2"/>
      <c r="B6" s="2145" t="str">
        <f>CurrQtr</f>
        <v>Q3 2022</v>
      </c>
      <c r="C6" s="2146"/>
      <c r="D6" s="1210"/>
      <c r="E6" s="1209"/>
      <c r="F6" s="1209"/>
      <c r="G6" s="1208"/>
      <c r="H6" s="1209"/>
      <c r="I6" s="1209"/>
      <c r="J6" s="1211"/>
      <c r="K6" s="1210"/>
      <c r="L6" s="1209"/>
      <c r="M6" s="1208"/>
      <c r="N6" s="2"/>
    </row>
    <row r="7" spans="1:19" s="414" customFormat="1" ht="15">
      <c r="A7" s="2"/>
      <c r="B7" s="2147">
        <v>1</v>
      </c>
      <c r="C7" s="850" t="s">
        <v>1140</v>
      </c>
      <c r="D7" s="1205">
        <v>0</v>
      </c>
      <c r="E7" s="1204">
        <v>0</v>
      </c>
      <c r="F7" s="1204">
        <v>0</v>
      </c>
      <c r="G7" s="1207">
        <v>0</v>
      </c>
      <c r="H7" s="1204">
        <v>0</v>
      </c>
      <c r="I7" s="1204">
        <v>0</v>
      </c>
      <c r="J7" s="1206">
        <v>0</v>
      </c>
      <c r="K7" s="1205">
        <v>153</v>
      </c>
      <c r="L7" s="1204">
        <v>0</v>
      </c>
      <c r="M7" s="1203">
        <v>153</v>
      </c>
      <c r="N7" s="2"/>
    </row>
    <row r="8" spans="1:19" s="414" customFormat="1" ht="12.75">
      <c r="A8" s="2"/>
      <c r="B8" s="2147"/>
      <c r="C8" s="1201" t="s">
        <v>1120</v>
      </c>
      <c r="D8" s="1195">
        <v>0</v>
      </c>
      <c r="E8" s="1089">
        <v>0</v>
      </c>
      <c r="F8" s="1089">
        <v>0</v>
      </c>
      <c r="G8" s="1199">
        <v>0</v>
      </c>
      <c r="H8" s="1089">
        <v>0</v>
      </c>
      <c r="I8" s="1089">
        <v>0</v>
      </c>
      <c r="J8" s="1200">
        <v>0</v>
      </c>
      <c r="K8" s="1195">
        <v>0</v>
      </c>
      <c r="L8" s="1089">
        <v>0</v>
      </c>
      <c r="M8" s="1199">
        <v>0</v>
      </c>
      <c r="N8" s="2"/>
    </row>
    <row r="9" spans="1:19" s="414" customFormat="1" ht="15">
      <c r="A9" s="2"/>
      <c r="B9" s="1198">
        <v>2</v>
      </c>
      <c r="C9" s="1197" t="s">
        <v>1139</v>
      </c>
      <c r="D9" s="1195">
        <v>0</v>
      </c>
      <c r="E9" s="1089">
        <v>0</v>
      </c>
      <c r="F9" s="1089">
        <v>0</v>
      </c>
      <c r="G9" s="1194">
        <v>0</v>
      </c>
      <c r="H9" s="1089">
        <v>0</v>
      </c>
      <c r="I9" s="1089">
        <v>0</v>
      </c>
      <c r="J9" s="1196">
        <v>0</v>
      </c>
      <c r="K9" s="1195">
        <v>80</v>
      </c>
      <c r="L9" s="1089">
        <v>0</v>
      </c>
      <c r="M9" s="1194">
        <v>80</v>
      </c>
      <c r="N9" s="2"/>
    </row>
    <row r="10" spans="1:19" s="414" customFormat="1" ht="12.75">
      <c r="A10" s="2"/>
      <c r="B10" s="1198">
        <v>3</v>
      </c>
      <c r="C10" s="1197" t="s">
        <v>1124</v>
      </c>
      <c r="D10" s="1195">
        <v>0</v>
      </c>
      <c r="E10" s="1089">
        <v>0</v>
      </c>
      <c r="F10" s="1089">
        <v>0</v>
      </c>
      <c r="G10" s="1194">
        <v>0</v>
      </c>
      <c r="H10" s="1089">
        <v>0</v>
      </c>
      <c r="I10" s="1089">
        <v>0</v>
      </c>
      <c r="J10" s="1196">
        <v>0</v>
      </c>
      <c r="K10" s="1195">
        <v>47</v>
      </c>
      <c r="L10" s="1089">
        <v>0</v>
      </c>
      <c r="M10" s="1194">
        <v>47</v>
      </c>
      <c r="N10" s="2"/>
    </row>
    <row r="11" spans="1:19" s="414" customFormat="1" ht="12.75">
      <c r="A11" s="2"/>
      <c r="B11" s="1198">
        <v>4</v>
      </c>
      <c r="C11" s="1197" t="s">
        <v>1123</v>
      </c>
      <c r="D11" s="1195">
        <v>0</v>
      </c>
      <c r="E11" s="1089">
        <v>0</v>
      </c>
      <c r="F11" s="1089">
        <v>0</v>
      </c>
      <c r="G11" s="1194">
        <v>0</v>
      </c>
      <c r="H11" s="1089">
        <v>0</v>
      </c>
      <c r="I11" s="1089">
        <v>0</v>
      </c>
      <c r="J11" s="1196">
        <v>0</v>
      </c>
      <c r="K11" s="1195">
        <v>2</v>
      </c>
      <c r="L11" s="1089">
        <v>0</v>
      </c>
      <c r="M11" s="1194">
        <v>2</v>
      </c>
      <c r="N11" s="2"/>
    </row>
    <row r="12" spans="1:19" s="414" customFormat="1" ht="12.75">
      <c r="A12" s="2"/>
      <c r="B12" s="1198">
        <v>5</v>
      </c>
      <c r="C12" s="1197" t="s">
        <v>1122</v>
      </c>
      <c r="D12" s="1195">
        <v>0</v>
      </c>
      <c r="E12" s="1089">
        <v>0</v>
      </c>
      <c r="F12" s="1089">
        <v>0</v>
      </c>
      <c r="G12" s="1194">
        <v>0</v>
      </c>
      <c r="H12" s="1089">
        <v>0</v>
      </c>
      <c r="I12" s="1089">
        <v>0</v>
      </c>
      <c r="J12" s="1196">
        <v>0</v>
      </c>
      <c r="K12" s="1195">
        <v>24</v>
      </c>
      <c r="L12" s="1089">
        <v>0</v>
      </c>
      <c r="M12" s="1194">
        <v>24</v>
      </c>
      <c r="N12" s="2"/>
    </row>
    <row r="13" spans="1:19" s="414" customFormat="1" ht="15">
      <c r="A13" s="2"/>
      <c r="B13" s="2147">
        <v>6</v>
      </c>
      <c r="C13" s="850" t="s">
        <v>1138</v>
      </c>
      <c r="D13" s="1202">
        <v>0</v>
      </c>
      <c r="E13" s="1196">
        <v>0</v>
      </c>
      <c r="F13" s="1196">
        <v>0</v>
      </c>
      <c r="G13" s="1194">
        <v>0</v>
      </c>
      <c r="H13" s="1196">
        <v>0</v>
      </c>
      <c r="I13" s="1196">
        <v>0</v>
      </c>
      <c r="J13" s="1196">
        <v>0</v>
      </c>
      <c r="K13" s="1202">
        <v>46</v>
      </c>
      <c r="L13" s="1196">
        <v>0</v>
      </c>
      <c r="M13" s="1194">
        <v>46</v>
      </c>
      <c r="N13" s="2"/>
    </row>
    <row r="14" spans="1:19" s="414" customFormat="1" ht="12.75">
      <c r="A14" s="2"/>
      <c r="B14" s="2147"/>
      <c r="C14" s="1201" t="s">
        <v>1120</v>
      </c>
      <c r="D14" s="1195">
        <v>0</v>
      </c>
      <c r="E14" s="1089">
        <v>0</v>
      </c>
      <c r="F14" s="1089">
        <v>0</v>
      </c>
      <c r="G14" s="1199">
        <v>0</v>
      </c>
      <c r="H14" s="1089">
        <v>0</v>
      </c>
      <c r="I14" s="1089">
        <v>0</v>
      </c>
      <c r="J14" s="1200">
        <v>0</v>
      </c>
      <c r="K14" s="1195">
        <v>0</v>
      </c>
      <c r="L14" s="1089">
        <v>0</v>
      </c>
      <c r="M14" s="1199">
        <v>0</v>
      </c>
      <c r="N14" s="2"/>
    </row>
    <row r="15" spans="1:19" s="414" customFormat="1" ht="12.75">
      <c r="A15" s="2"/>
      <c r="B15" s="1198">
        <v>7</v>
      </c>
      <c r="C15" s="1197" t="s">
        <v>1119</v>
      </c>
      <c r="D15" s="1195">
        <v>0</v>
      </c>
      <c r="E15" s="1089">
        <v>0</v>
      </c>
      <c r="F15" s="1089">
        <v>0</v>
      </c>
      <c r="G15" s="1194">
        <v>0</v>
      </c>
      <c r="H15" s="1089">
        <v>0</v>
      </c>
      <c r="I15" s="1089">
        <v>0</v>
      </c>
      <c r="J15" s="1196">
        <v>0</v>
      </c>
      <c r="K15" s="1195">
        <v>0</v>
      </c>
      <c r="L15" s="1089">
        <v>0</v>
      </c>
      <c r="M15" s="1194">
        <v>0</v>
      </c>
      <c r="N15" s="2"/>
    </row>
    <row r="16" spans="1:19" s="414" customFormat="1" ht="25.5">
      <c r="A16" s="2"/>
      <c r="B16" s="1198">
        <v>8</v>
      </c>
      <c r="C16" s="1197" t="s">
        <v>1118</v>
      </c>
      <c r="D16" s="1195">
        <v>0</v>
      </c>
      <c r="E16" s="1089">
        <v>0</v>
      </c>
      <c r="F16" s="1089">
        <v>0</v>
      </c>
      <c r="G16" s="1194">
        <v>0</v>
      </c>
      <c r="H16" s="1089">
        <v>0</v>
      </c>
      <c r="I16" s="1089">
        <v>0</v>
      </c>
      <c r="J16" s="1196">
        <v>0</v>
      </c>
      <c r="K16" s="1195">
        <v>0</v>
      </c>
      <c r="L16" s="1089">
        <v>0</v>
      </c>
      <c r="M16" s="1194">
        <v>0</v>
      </c>
      <c r="N16" s="2"/>
    </row>
    <row r="17" spans="1:14" s="414" customFormat="1" ht="25.5">
      <c r="A17" s="2"/>
      <c r="B17" s="1198">
        <v>9</v>
      </c>
      <c r="C17" s="1197" t="s">
        <v>1117</v>
      </c>
      <c r="D17" s="1195">
        <v>0</v>
      </c>
      <c r="E17" s="1089">
        <v>0</v>
      </c>
      <c r="F17" s="1089">
        <v>0</v>
      </c>
      <c r="G17" s="1194">
        <v>0</v>
      </c>
      <c r="H17" s="1089">
        <v>0</v>
      </c>
      <c r="I17" s="1089">
        <v>0</v>
      </c>
      <c r="J17" s="1196">
        <v>0</v>
      </c>
      <c r="K17" s="1195">
        <v>46</v>
      </c>
      <c r="L17" s="1089">
        <v>0</v>
      </c>
      <c r="M17" s="1194">
        <v>46</v>
      </c>
      <c r="N17" s="2"/>
    </row>
    <row r="18" spans="1:14" s="414" customFormat="1" ht="12.75">
      <c r="A18" s="2"/>
      <c r="B18" s="1198">
        <v>10</v>
      </c>
      <c r="C18" s="1197" t="s">
        <v>1116</v>
      </c>
      <c r="D18" s="1195">
        <v>0</v>
      </c>
      <c r="E18" s="1089">
        <v>0</v>
      </c>
      <c r="F18" s="1089">
        <v>0</v>
      </c>
      <c r="G18" s="1194">
        <v>0</v>
      </c>
      <c r="H18" s="1089">
        <v>0</v>
      </c>
      <c r="I18" s="1089">
        <v>0</v>
      </c>
      <c r="J18" s="1196">
        <v>0</v>
      </c>
      <c r="K18" s="1195">
        <v>0</v>
      </c>
      <c r="L18" s="1089">
        <v>0</v>
      </c>
      <c r="M18" s="1194">
        <v>0</v>
      </c>
      <c r="N18" s="2"/>
    </row>
    <row r="19" spans="1:14" s="414" customFormat="1" ht="12.75">
      <c r="A19" s="2"/>
      <c r="B19" s="1193">
        <v>11</v>
      </c>
      <c r="C19" s="1192" t="s">
        <v>1115</v>
      </c>
      <c r="D19" s="1190">
        <v>0</v>
      </c>
      <c r="E19" s="1189">
        <v>0</v>
      </c>
      <c r="F19" s="1189">
        <v>0</v>
      </c>
      <c r="G19" s="1188">
        <v>0</v>
      </c>
      <c r="H19" s="1189">
        <v>0</v>
      </c>
      <c r="I19" s="1189">
        <v>0</v>
      </c>
      <c r="J19" s="1191">
        <v>0</v>
      </c>
      <c r="K19" s="1190">
        <v>0</v>
      </c>
      <c r="L19" s="1189">
        <v>0</v>
      </c>
      <c r="M19" s="1188">
        <v>0</v>
      </c>
      <c r="N19" s="2"/>
    </row>
    <row r="20" spans="1:14" s="414" customFormat="1" ht="12.75">
      <c r="A20" s="2"/>
      <c r="B20" s="1215"/>
      <c r="C20" s="1215"/>
      <c r="D20" s="1215"/>
      <c r="E20" s="1215"/>
      <c r="F20" s="1215"/>
      <c r="G20" s="1215"/>
      <c r="H20" s="1215"/>
      <c r="I20" s="1215"/>
      <c r="J20" s="1215"/>
      <c r="K20" s="1215"/>
      <c r="L20" s="1215"/>
      <c r="M20" s="1216"/>
      <c r="N20" s="2"/>
    </row>
    <row r="21" spans="1:14" s="414" customFormat="1" ht="15" customHeight="1">
      <c r="A21" s="2"/>
      <c r="B21" s="2145" t="str">
        <f>LastQtr</f>
        <v>Q2 2022</v>
      </c>
      <c r="C21" s="2146"/>
      <c r="D21" s="1210"/>
      <c r="E21" s="1209"/>
      <c r="F21" s="1209"/>
      <c r="G21" s="1208"/>
      <c r="H21" s="1209"/>
      <c r="I21" s="1209"/>
      <c r="J21" s="1211"/>
      <c r="K21" s="1210"/>
      <c r="L21" s="1209"/>
      <c r="M21" s="1208"/>
      <c r="N21" s="2"/>
    </row>
    <row r="22" spans="1:14" s="414" customFormat="1" ht="15">
      <c r="A22" s="2"/>
      <c r="B22" s="2147">
        <v>1</v>
      </c>
      <c r="C22" s="850" t="s">
        <v>1140</v>
      </c>
      <c r="D22" s="1205">
        <v>0</v>
      </c>
      <c r="E22" s="1204">
        <v>0</v>
      </c>
      <c r="F22" s="1204">
        <v>0</v>
      </c>
      <c r="G22" s="1207">
        <v>0</v>
      </c>
      <c r="H22" s="1204">
        <v>0</v>
      </c>
      <c r="I22" s="1204">
        <v>0</v>
      </c>
      <c r="J22" s="1206">
        <v>0</v>
      </c>
      <c r="K22" s="1205">
        <v>105</v>
      </c>
      <c r="L22" s="1204">
        <v>0</v>
      </c>
      <c r="M22" s="1203">
        <v>105</v>
      </c>
      <c r="N22" s="2"/>
    </row>
    <row r="23" spans="1:14" s="414" customFormat="1" ht="12.75">
      <c r="A23" s="2"/>
      <c r="B23" s="2147"/>
      <c r="C23" s="1201" t="s">
        <v>1120</v>
      </c>
      <c r="D23" s="1195"/>
      <c r="E23" s="1089"/>
      <c r="F23" s="1089"/>
      <c r="G23" s="1199"/>
      <c r="H23" s="1089"/>
      <c r="I23" s="1089"/>
      <c r="J23" s="1200"/>
      <c r="K23" s="1195"/>
      <c r="L23" s="1089"/>
      <c r="M23" s="1199"/>
      <c r="N23" s="2"/>
    </row>
    <row r="24" spans="1:14" s="414" customFormat="1" ht="15">
      <c r="A24" s="2"/>
      <c r="B24" s="1198">
        <v>2</v>
      </c>
      <c r="C24" s="1197" t="s">
        <v>1139</v>
      </c>
      <c r="D24" s="1195">
        <v>0</v>
      </c>
      <c r="E24" s="1089">
        <v>0</v>
      </c>
      <c r="F24" s="1089">
        <v>0</v>
      </c>
      <c r="G24" s="1194">
        <v>0</v>
      </c>
      <c r="H24" s="1089">
        <v>0</v>
      </c>
      <c r="I24" s="1089">
        <v>0</v>
      </c>
      <c r="J24" s="1196">
        <v>0</v>
      </c>
      <c r="K24" s="1195">
        <v>0</v>
      </c>
      <c r="L24" s="1089">
        <v>0</v>
      </c>
      <c r="M24" s="1194">
        <v>0</v>
      </c>
      <c r="N24" s="2"/>
    </row>
    <row r="25" spans="1:14" s="414" customFormat="1" ht="12.75">
      <c r="A25" s="2"/>
      <c r="B25" s="1198">
        <v>3</v>
      </c>
      <c r="C25" s="1197" t="s">
        <v>1124</v>
      </c>
      <c r="D25" s="1195">
        <v>0</v>
      </c>
      <c r="E25" s="1089">
        <v>0</v>
      </c>
      <c r="F25" s="1089">
        <v>0</v>
      </c>
      <c r="G25" s="1194">
        <v>0</v>
      </c>
      <c r="H25" s="1089">
        <v>0</v>
      </c>
      <c r="I25" s="1089">
        <v>0</v>
      </c>
      <c r="J25" s="1196">
        <v>0</v>
      </c>
      <c r="K25" s="1195">
        <v>58</v>
      </c>
      <c r="L25" s="1089">
        <v>0</v>
      </c>
      <c r="M25" s="1194">
        <v>58</v>
      </c>
      <c r="N25" s="2"/>
    </row>
    <row r="26" spans="1:14" s="414" customFormat="1" ht="12.75">
      <c r="A26" s="2"/>
      <c r="B26" s="1198">
        <v>4</v>
      </c>
      <c r="C26" s="1197" t="s">
        <v>1123</v>
      </c>
      <c r="D26" s="1195">
        <v>0</v>
      </c>
      <c r="E26" s="1089">
        <v>0</v>
      </c>
      <c r="F26" s="1089">
        <v>0</v>
      </c>
      <c r="G26" s="1194">
        <v>0</v>
      </c>
      <c r="H26" s="1089">
        <v>0</v>
      </c>
      <c r="I26" s="1089">
        <v>0</v>
      </c>
      <c r="J26" s="1196">
        <v>0</v>
      </c>
      <c r="K26" s="1195">
        <v>3</v>
      </c>
      <c r="L26" s="1089">
        <v>0</v>
      </c>
      <c r="M26" s="1194">
        <v>3</v>
      </c>
      <c r="N26" s="2"/>
    </row>
    <row r="27" spans="1:14" s="414" customFormat="1" ht="12.75">
      <c r="A27" s="2"/>
      <c r="B27" s="1198">
        <v>5</v>
      </c>
      <c r="C27" s="1197" t="s">
        <v>1122</v>
      </c>
      <c r="D27" s="1195">
        <v>0</v>
      </c>
      <c r="E27" s="1089">
        <v>0</v>
      </c>
      <c r="F27" s="1089">
        <v>0</v>
      </c>
      <c r="G27" s="1194">
        <v>0</v>
      </c>
      <c r="H27" s="1089">
        <v>0</v>
      </c>
      <c r="I27" s="1089">
        <v>0</v>
      </c>
      <c r="J27" s="1196">
        <v>0</v>
      </c>
      <c r="K27" s="1195">
        <v>44</v>
      </c>
      <c r="L27" s="1089">
        <v>0</v>
      </c>
      <c r="M27" s="1194">
        <v>44</v>
      </c>
      <c r="N27" s="2"/>
    </row>
    <row r="28" spans="1:14" s="414" customFormat="1" ht="15">
      <c r="A28" s="2"/>
      <c r="B28" s="2147">
        <v>6</v>
      </c>
      <c r="C28" s="850" t="s">
        <v>1138</v>
      </c>
      <c r="D28" s="1202">
        <v>0</v>
      </c>
      <c r="E28" s="1196">
        <v>0</v>
      </c>
      <c r="F28" s="1196">
        <v>0</v>
      </c>
      <c r="G28" s="1194">
        <v>0</v>
      </c>
      <c r="H28" s="1196">
        <v>0</v>
      </c>
      <c r="I28" s="1196">
        <v>0</v>
      </c>
      <c r="J28" s="1196">
        <v>0</v>
      </c>
      <c r="K28" s="1202">
        <v>54</v>
      </c>
      <c r="L28" s="1196">
        <v>0</v>
      </c>
      <c r="M28" s="1194">
        <v>54</v>
      </c>
      <c r="N28" s="2"/>
    </row>
    <row r="29" spans="1:14" s="414" customFormat="1" ht="12.75">
      <c r="A29" s="2"/>
      <c r="B29" s="2147"/>
      <c r="C29" s="1201" t="s">
        <v>1120</v>
      </c>
      <c r="D29" s="1195"/>
      <c r="E29" s="1089"/>
      <c r="F29" s="1089"/>
      <c r="G29" s="1199"/>
      <c r="H29" s="1089"/>
      <c r="I29" s="1089"/>
      <c r="J29" s="1200"/>
      <c r="K29" s="1195"/>
      <c r="L29" s="1089"/>
      <c r="M29" s="1199"/>
      <c r="N29" s="2"/>
    </row>
    <row r="30" spans="1:14" s="414" customFormat="1" ht="12.75">
      <c r="A30" s="2"/>
      <c r="B30" s="1198">
        <v>7</v>
      </c>
      <c r="C30" s="1197" t="s">
        <v>1119</v>
      </c>
      <c r="D30" s="1195">
        <v>0</v>
      </c>
      <c r="E30" s="1089">
        <v>0</v>
      </c>
      <c r="F30" s="1089">
        <v>0</v>
      </c>
      <c r="G30" s="1194">
        <v>0</v>
      </c>
      <c r="H30" s="1089">
        <v>0</v>
      </c>
      <c r="I30" s="1089">
        <v>0</v>
      </c>
      <c r="J30" s="1196">
        <v>0</v>
      </c>
      <c r="K30" s="1195">
        <v>0</v>
      </c>
      <c r="L30" s="1089">
        <v>0</v>
      </c>
      <c r="M30" s="1194">
        <v>0</v>
      </c>
      <c r="N30" s="2"/>
    </row>
    <row r="31" spans="1:14" s="414" customFormat="1" ht="25.5">
      <c r="A31" s="2"/>
      <c r="B31" s="1198">
        <v>8</v>
      </c>
      <c r="C31" s="1197" t="s">
        <v>1118</v>
      </c>
      <c r="D31" s="1195">
        <v>0</v>
      </c>
      <c r="E31" s="1089">
        <v>0</v>
      </c>
      <c r="F31" s="1089">
        <v>0</v>
      </c>
      <c r="G31" s="1194">
        <v>0</v>
      </c>
      <c r="H31" s="1089">
        <v>0</v>
      </c>
      <c r="I31" s="1089">
        <v>0</v>
      </c>
      <c r="J31" s="1196">
        <v>0</v>
      </c>
      <c r="K31" s="1195">
        <v>0</v>
      </c>
      <c r="L31" s="1089">
        <v>0</v>
      </c>
      <c r="M31" s="1194">
        <v>0</v>
      </c>
      <c r="N31" s="2"/>
    </row>
    <row r="32" spans="1:14" s="414" customFormat="1" ht="25.5">
      <c r="A32" s="2"/>
      <c r="B32" s="1198">
        <v>9</v>
      </c>
      <c r="C32" s="1197" t="s">
        <v>1117</v>
      </c>
      <c r="D32" s="1195">
        <v>0</v>
      </c>
      <c r="E32" s="1089">
        <v>0</v>
      </c>
      <c r="F32" s="1089">
        <v>0</v>
      </c>
      <c r="G32" s="1194">
        <v>0</v>
      </c>
      <c r="H32" s="1089">
        <v>0</v>
      </c>
      <c r="I32" s="1089">
        <v>0</v>
      </c>
      <c r="J32" s="1196">
        <v>0</v>
      </c>
      <c r="K32" s="1195">
        <v>54</v>
      </c>
      <c r="L32" s="1089">
        <v>0</v>
      </c>
      <c r="M32" s="1194">
        <v>54</v>
      </c>
      <c r="N32" s="2"/>
    </row>
    <row r="33" spans="1:14" s="414" customFormat="1" ht="12.75">
      <c r="A33" s="2"/>
      <c r="B33" s="1198">
        <v>10</v>
      </c>
      <c r="C33" s="1197" t="s">
        <v>1116</v>
      </c>
      <c r="D33" s="1195">
        <v>0</v>
      </c>
      <c r="E33" s="1089">
        <v>0</v>
      </c>
      <c r="F33" s="1089">
        <v>0</v>
      </c>
      <c r="G33" s="1194">
        <v>0</v>
      </c>
      <c r="H33" s="1089">
        <v>0</v>
      </c>
      <c r="I33" s="1089">
        <v>0</v>
      </c>
      <c r="J33" s="1196">
        <v>0</v>
      </c>
      <c r="K33" s="1195">
        <v>0</v>
      </c>
      <c r="L33" s="1089">
        <v>0</v>
      </c>
      <c r="M33" s="1194">
        <v>0</v>
      </c>
      <c r="N33" s="2"/>
    </row>
    <row r="34" spans="1:14" s="414" customFormat="1" ht="12.75">
      <c r="A34" s="2"/>
      <c r="B34" s="1193">
        <v>11</v>
      </c>
      <c r="C34" s="1192" t="s">
        <v>1115</v>
      </c>
      <c r="D34" s="1190">
        <v>0</v>
      </c>
      <c r="E34" s="1189">
        <v>0</v>
      </c>
      <c r="F34" s="1189">
        <v>0</v>
      </c>
      <c r="G34" s="1188">
        <v>0</v>
      </c>
      <c r="H34" s="1189">
        <v>0</v>
      </c>
      <c r="I34" s="1189">
        <v>0</v>
      </c>
      <c r="J34" s="1191">
        <v>0</v>
      </c>
      <c r="K34" s="1190">
        <v>0</v>
      </c>
      <c r="L34" s="1189">
        <v>0</v>
      </c>
      <c r="M34" s="1188">
        <v>0</v>
      </c>
      <c r="N34" s="2"/>
    </row>
    <row r="35" spans="1:14" s="414" customFormat="1" ht="12.75">
      <c r="A35" s="2"/>
      <c r="B35" s="1215"/>
      <c r="C35" s="1215"/>
      <c r="D35" s="1215"/>
      <c r="E35" s="1215"/>
      <c r="F35" s="1215"/>
      <c r="G35" s="1215"/>
      <c r="H35" s="1215"/>
      <c r="I35" s="1215"/>
      <c r="J35" s="1215"/>
      <c r="K35" s="1215"/>
      <c r="L35" s="1215"/>
      <c r="M35" s="1216"/>
      <c r="N35" s="2"/>
    </row>
    <row r="36" spans="1:14" s="414" customFormat="1" ht="15" customHeight="1">
      <c r="A36" s="2"/>
      <c r="B36" s="2145" t="str">
        <f>Last2Qtr</f>
        <v>Q1 2022</v>
      </c>
      <c r="C36" s="2146"/>
      <c r="D36" s="1210"/>
      <c r="E36" s="1209"/>
      <c r="F36" s="1209"/>
      <c r="G36" s="1208"/>
      <c r="H36" s="1209"/>
      <c r="I36" s="1209"/>
      <c r="J36" s="1211"/>
      <c r="K36" s="1210"/>
      <c r="L36" s="1209"/>
      <c r="M36" s="1208"/>
      <c r="N36" s="2"/>
    </row>
    <row r="37" spans="1:14" s="414" customFormat="1" ht="15">
      <c r="A37" s="2"/>
      <c r="B37" s="2147">
        <v>1</v>
      </c>
      <c r="C37" s="850" t="s">
        <v>1140</v>
      </c>
      <c r="D37" s="1205">
        <v>0</v>
      </c>
      <c r="E37" s="1204">
        <v>0</v>
      </c>
      <c r="F37" s="1204">
        <v>0</v>
      </c>
      <c r="G37" s="1207">
        <v>0</v>
      </c>
      <c r="H37" s="1204">
        <v>0</v>
      </c>
      <c r="I37" s="1204">
        <v>0</v>
      </c>
      <c r="J37" s="1206">
        <v>0</v>
      </c>
      <c r="K37" s="1205">
        <v>88</v>
      </c>
      <c r="L37" s="1204">
        <v>0</v>
      </c>
      <c r="M37" s="1203">
        <v>88</v>
      </c>
      <c r="N37" s="2"/>
    </row>
    <row r="38" spans="1:14" s="414" customFormat="1" ht="12.75">
      <c r="A38" s="2"/>
      <c r="B38" s="2147"/>
      <c r="C38" s="1201" t="s">
        <v>1120</v>
      </c>
      <c r="D38" s="1195"/>
      <c r="E38" s="1089"/>
      <c r="F38" s="1089"/>
      <c r="G38" s="1199"/>
      <c r="H38" s="1089"/>
      <c r="I38" s="1089"/>
      <c r="J38" s="1200"/>
      <c r="K38" s="1195"/>
      <c r="L38" s="1089"/>
      <c r="M38" s="1199"/>
      <c r="N38" s="2"/>
    </row>
    <row r="39" spans="1:14" s="414" customFormat="1" ht="15">
      <c r="A39" s="2"/>
      <c r="B39" s="1198">
        <v>2</v>
      </c>
      <c r="C39" s="1197" t="s">
        <v>1139</v>
      </c>
      <c r="D39" s="1195">
        <v>0</v>
      </c>
      <c r="E39" s="1089">
        <v>0</v>
      </c>
      <c r="F39" s="1089">
        <v>0</v>
      </c>
      <c r="G39" s="1194">
        <v>0</v>
      </c>
      <c r="H39" s="1089">
        <v>0</v>
      </c>
      <c r="I39" s="1089">
        <v>0</v>
      </c>
      <c r="J39" s="1196">
        <v>0</v>
      </c>
      <c r="K39" s="1195">
        <v>0</v>
      </c>
      <c r="L39" s="1089">
        <v>0</v>
      </c>
      <c r="M39" s="1194">
        <v>0</v>
      </c>
      <c r="N39" s="2"/>
    </row>
    <row r="40" spans="1:14" s="414" customFormat="1" ht="12.75">
      <c r="A40" s="2"/>
      <c r="B40" s="1198">
        <v>3</v>
      </c>
      <c r="C40" s="1197" t="s">
        <v>1124</v>
      </c>
      <c r="D40" s="1195">
        <v>0</v>
      </c>
      <c r="E40" s="1089">
        <v>0</v>
      </c>
      <c r="F40" s="1089">
        <v>0</v>
      </c>
      <c r="G40" s="1194">
        <v>0</v>
      </c>
      <c r="H40" s="1089">
        <v>0</v>
      </c>
      <c r="I40" s="1089">
        <v>0</v>
      </c>
      <c r="J40" s="1196">
        <v>0</v>
      </c>
      <c r="K40" s="1195">
        <v>31</v>
      </c>
      <c r="L40" s="1089">
        <v>0</v>
      </c>
      <c r="M40" s="1194">
        <v>31</v>
      </c>
      <c r="N40" s="2"/>
    </row>
    <row r="41" spans="1:14" s="414" customFormat="1" ht="12.75">
      <c r="A41" s="2"/>
      <c r="B41" s="1198">
        <v>4</v>
      </c>
      <c r="C41" s="1197" t="s">
        <v>1123</v>
      </c>
      <c r="D41" s="1195">
        <v>0</v>
      </c>
      <c r="E41" s="1089">
        <v>0</v>
      </c>
      <c r="F41" s="1089">
        <v>0</v>
      </c>
      <c r="G41" s="1194">
        <v>0</v>
      </c>
      <c r="H41" s="1089">
        <v>0</v>
      </c>
      <c r="I41" s="1089">
        <v>0</v>
      </c>
      <c r="J41" s="1196">
        <v>0</v>
      </c>
      <c r="K41" s="1195">
        <v>6</v>
      </c>
      <c r="L41" s="1089">
        <v>0</v>
      </c>
      <c r="M41" s="1194">
        <v>6</v>
      </c>
      <c r="N41" s="2"/>
    </row>
    <row r="42" spans="1:14" s="414" customFormat="1" ht="12.75">
      <c r="A42" s="2"/>
      <c r="B42" s="1198">
        <v>5</v>
      </c>
      <c r="C42" s="1197" t="s">
        <v>1122</v>
      </c>
      <c r="D42" s="1195">
        <v>0</v>
      </c>
      <c r="E42" s="1089">
        <v>0</v>
      </c>
      <c r="F42" s="1089">
        <v>0</v>
      </c>
      <c r="G42" s="1194">
        <v>0</v>
      </c>
      <c r="H42" s="1089">
        <v>0</v>
      </c>
      <c r="I42" s="1089">
        <v>0</v>
      </c>
      <c r="J42" s="1196">
        <v>0</v>
      </c>
      <c r="K42" s="1195">
        <v>51</v>
      </c>
      <c r="L42" s="1089">
        <v>0</v>
      </c>
      <c r="M42" s="1194">
        <v>51</v>
      </c>
      <c r="N42" s="2"/>
    </row>
    <row r="43" spans="1:14" s="414" customFormat="1" ht="15">
      <c r="A43" s="2"/>
      <c r="B43" s="2147">
        <v>6</v>
      </c>
      <c r="C43" s="850" t="s">
        <v>1138</v>
      </c>
      <c r="D43" s="1202">
        <v>0</v>
      </c>
      <c r="E43" s="1196">
        <v>0</v>
      </c>
      <c r="F43" s="1196">
        <v>0</v>
      </c>
      <c r="G43" s="1194">
        <v>0</v>
      </c>
      <c r="H43" s="1196">
        <v>0</v>
      </c>
      <c r="I43" s="1196">
        <v>0</v>
      </c>
      <c r="J43" s="1196">
        <v>0</v>
      </c>
      <c r="K43" s="1202">
        <v>48</v>
      </c>
      <c r="L43" s="1196">
        <v>0</v>
      </c>
      <c r="M43" s="1194">
        <v>48</v>
      </c>
      <c r="N43" s="2"/>
    </row>
    <row r="44" spans="1:14" s="414" customFormat="1" ht="12.75">
      <c r="A44" s="2"/>
      <c r="B44" s="2147"/>
      <c r="C44" s="1201" t="s">
        <v>1120</v>
      </c>
      <c r="D44" s="1195"/>
      <c r="E44" s="1089"/>
      <c r="F44" s="1089"/>
      <c r="G44" s="1199"/>
      <c r="H44" s="1089"/>
      <c r="I44" s="1089"/>
      <c r="J44" s="1200"/>
      <c r="K44" s="1195"/>
      <c r="L44" s="1089"/>
      <c r="M44" s="1199"/>
      <c r="N44" s="2"/>
    </row>
    <row r="45" spans="1:14" s="414" customFormat="1" ht="12.75">
      <c r="A45" s="2"/>
      <c r="B45" s="1198">
        <v>7</v>
      </c>
      <c r="C45" s="1197" t="s">
        <v>1119</v>
      </c>
      <c r="D45" s="1195">
        <v>0</v>
      </c>
      <c r="E45" s="1089">
        <v>0</v>
      </c>
      <c r="F45" s="1089">
        <v>0</v>
      </c>
      <c r="G45" s="1194">
        <v>0</v>
      </c>
      <c r="H45" s="1089">
        <v>0</v>
      </c>
      <c r="I45" s="1089">
        <v>0</v>
      </c>
      <c r="J45" s="1196">
        <v>0</v>
      </c>
      <c r="K45" s="1195">
        <v>0</v>
      </c>
      <c r="L45" s="1089">
        <v>0</v>
      </c>
      <c r="M45" s="1194">
        <v>0</v>
      </c>
      <c r="N45" s="2"/>
    </row>
    <row r="46" spans="1:14" s="414" customFormat="1" ht="25.5">
      <c r="A46" s="2"/>
      <c r="B46" s="1198">
        <v>8</v>
      </c>
      <c r="C46" s="1197" t="s">
        <v>1118</v>
      </c>
      <c r="D46" s="1195">
        <v>0</v>
      </c>
      <c r="E46" s="1089">
        <v>0</v>
      </c>
      <c r="F46" s="1089">
        <v>0</v>
      </c>
      <c r="G46" s="1194">
        <v>0</v>
      </c>
      <c r="H46" s="1089">
        <v>0</v>
      </c>
      <c r="I46" s="1089">
        <v>0</v>
      </c>
      <c r="J46" s="1196">
        <v>0</v>
      </c>
      <c r="K46" s="1195">
        <v>0</v>
      </c>
      <c r="L46" s="1089">
        <v>0</v>
      </c>
      <c r="M46" s="1194">
        <v>0</v>
      </c>
      <c r="N46" s="2"/>
    </row>
    <row r="47" spans="1:14" s="414" customFormat="1" ht="25.5">
      <c r="A47" s="2"/>
      <c r="B47" s="1198">
        <v>9</v>
      </c>
      <c r="C47" s="1197" t="s">
        <v>1117</v>
      </c>
      <c r="D47" s="1195">
        <v>0</v>
      </c>
      <c r="E47" s="1089">
        <v>0</v>
      </c>
      <c r="F47" s="1089">
        <v>0</v>
      </c>
      <c r="G47" s="1194">
        <v>0</v>
      </c>
      <c r="H47" s="1089">
        <v>0</v>
      </c>
      <c r="I47" s="1089">
        <v>0</v>
      </c>
      <c r="J47" s="1196">
        <v>0</v>
      </c>
      <c r="K47" s="1195">
        <v>48</v>
      </c>
      <c r="L47" s="1089">
        <v>0</v>
      </c>
      <c r="M47" s="1194">
        <v>48</v>
      </c>
      <c r="N47" s="2"/>
    </row>
    <row r="48" spans="1:14" s="414" customFormat="1" ht="12.75">
      <c r="A48" s="2"/>
      <c r="B48" s="1198">
        <v>10</v>
      </c>
      <c r="C48" s="1197" t="s">
        <v>1116</v>
      </c>
      <c r="D48" s="1195">
        <v>0</v>
      </c>
      <c r="E48" s="1089">
        <v>0</v>
      </c>
      <c r="F48" s="1089">
        <v>0</v>
      </c>
      <c r="G48" s="1194">
        <v>0</v>
      </c>
      <c r="H48" s="1089">
        <v>0</v>
      </c>
      <c r="I48" s="1089">
        <v>0</v>
      </c>
      <c r="J48" s="1196">
        <v>0</v>
      </c>
      <c r="K48" s="1195">
        <v>0</v>
      </c>
      <c r="L48" s="1089">
        <v>0</v>
      </c>
      <c r="M48" s="1194">
        <v>0</v>
      </c>
      <c r="N48" s="2"/>
    </row>
    <row r="49" spans="1:14" s="414" customFormat="1" ht="12.75">
      <c r="A49" s="2"/>
      <c r="B49" s="1193">
        <v>11</v>
      </c>
      <c r="C49" s="1192" t="s">
        <v>1115</v>
      </c>
      <c r="D49" s="1190">
        <v>0</v>
      </c>
      <c r="E49" s="1189">
        <v>0</v>
      </c>
      <c r="F49" s="1189">
        <v>0</v>
      </c>
      <c r="G49" s="1188">
        <v>0</v>
      </c>
      <c r="H49" s="1189">
        <v>0</v>
      </c>
      <c r="I49" s="1189">
        <v>0</v>
      </c>
      <c r="J49" s="1191">
        <v>0</v>
      </c>
      <c r="K49" s="1190">
        <v>0</v>
      </c>
      <c r="L49" s="1189">
        <v>0</v>
      </c>
      <c r="M49" s="1188">
        <v>0</v>
      </c>
      <c r="N49" s="2"/>
    </row>
    <row r="50" spans="1:14" s="414" customFormat="1" ht="12.75">
      <c r="A50" s="2"/>
      <c r="B50" s="1215"/>
      <c r="C50" s="1215"/>
      <c r="D50" s="1215"/>
      <c r="E50" s="1215"/>
      <c r="F50" s="1215"/>
      <c r="G50" s="1215"/>
      <c r="H50" s="1215"/>
      <c r="I50" s="1215"/>
      <c r="J50" s="1215"/>
      <c r="K50" s="1215"/>
      <c r="L50" s="1215"/>
      <c r="M50" s="1215"/>
      <c r="N50" s="2"/>
    </row>
    <row r="51" spans="1:14" s="414" customFormat="1" ht="15" customHeight="1">
      <c r="A51" s="2"/>
      <c r="B51" s="2145" t="str">
        <f>Last3Qtr</f>
        <v>Q4 2021</v>
      </c>
      <c r="C51" s="2146"/>
      <c r="D51" s="1210"/>
      <c r="E51" s="1209"/>
      <c r="F51" s="1209"/>
      <c r="G51" s="1208"/>
      <c r="H51" s="1209"/>
      <c r="I51" s="1209"/>
      <c r="J51" s="1211"/>
      <c r="K51" s="1210"/>
      <c r="L51" s="1209"/>
      <c r="M51" s="1208"/>
      <c r="N51" s="2"/>
    </row>
    <row r="52" spans="1:14" s="414" customFormat="1" ht="15">
      <c r="A52" s="2"/>
      <c r="B52" s="2147">
        <v>1</v>
      </c>
      <c r="C52" s="850" t="s">
        <v>1140</v>
      </c>
      <c r="D52" s="1205">
        <v>0</v>
      </c>
      <c r="E52" s="1204">
        <v>0</v>
      </c>
      <c r="F52" s="1204">
        <v>0</v>
      </c>
      <c r="G52" s="1207">
        <v>0</v>
      </c>
      <c r="H52" s="1204">
        <v>0</v>
      </c>
      <c r="I52" s="1204">
        <v>0</v>
      </c>
      <c r="J52" s="1206">
        <v>0</v>
      </c>
      <c r="K52" s="1205">
        <v>99</v>
      </c>
      <c r="L52" s="1204">
        <v>0</v>
      </c>
      <c r="M52" s="1203">
        <v>99</v>
      </c>
      <c r="N52" s="2"/>
    </row>
    <row r="53" spans="1:14" s="414" customFormat="1" ht="12.75">
      <c r="A53" s="2"/>
      <c r="B53" s="2147"/>
      <c r="C53" s="1201" t="s">
        <v>1120</v>
      </c>
      <c r="D53" s="1195"/>
      <c r="E53" s="1089"/>
      <c r="F53" s="1089"/>
      <c r="G53" s="1199"/>
      <c r="H53" s="1089"/>
      <c r="I53" s="1089"/>
      <c r="J53" s="1200"/>
      <c r="K53" s="1195"/>
      <c r="L53" s="1089"/>
      <c r="M53" s="1199"/>
      <c r="N53" s="2"/>
    </row>
    <row r="54" spans="1:14" s="414" customFormat="1" ht="15">
      <c r="A54" s="2"/>
      <c r="B54" s="1198">
        <v>2</v>
      </c>
      <c r="C54" s="1197" t="s">
        <v>1139</v>
      </c>
      <c r="D54" s="1195">
        <v>0</v>
      </c>
      <c r="E54" s="1089">
        <v>0</v>
      </c>
      <c r="F54" s="1089">
        <v>0</v>
      </c>
      <c r="G54" s="1194">
        <v>0</v>
      </c>
      <c r="H54" s="1089">
        <v>0</v>
      </c>
      <c r="I54" s="1089">
        <v>0</v>
      </c>
      <c r="J54" s="1196">
        <v>0</v>
      </c>
      <c r="K54" s="1195">
        <v>0</v>
      </c>
      <c r="L54" s="1089">
        <v>0</v>
      </c>
      <c r="M54" s="1194">
        <v>0</v>
      </c>
      <c r="N54" s="2"/>
    </row>
    <row r="55" spans="1:14" s="414" customFormat="1" ht="12.75">
      <c r="A55" s="2"/>
      <c r="B55" s="1198">
        <v>3</v>
      </c>
      <c r="C55" s="1197" t="s">
        <v>1124</v>
      </c>
      <c r="D55" s="1195">
        <v>0</v>
      </c>
      <c r="E55" s="1089">
        <v>0</v>
      </c>
      <c r="F55" s="1089">
        <v>0</v>
      </c>
      <c r="G55" s="1194">
        <v>0</v>
      </c>
      <c r="H55" s="1089">
        <v>0</v>
      </c>
      <c r="I55" s="1089">
        <v>0</v>
      </c>
      <c r="J55" s="1196">
        <v>0</v>
      </c>
      <c r="K55" s="1195">
        <v>43</v>
      </c>
      <c r="L55" s="1089">
        <v>0</v>
      </c>
      <c r="M55" s="1194">
        <v>43</v>
      </c>
      <c r="N55" s="2"/>
    </row>
    <row r="56" spans="1:14" s="414" customFormat="1" ht="12.75">
      <c r="A56" s="2"/>
      <c r="B56" s="1198">
        <v>4</v>
      </c>
      <c r="C56" s="1197" t="s">
        <v>1123</v>
      </c>
      <c r="D56" s="1195">
        <v>0</v>
      </c>
      <c r="E56" s="1089">
        <v>0</v>
      </c>
      <c r="F56" s="1089">
        <v>0</v>
      </c>
      <c r="G56" s="1194">
        <v>0</v>
      </c>
      <c r="H56" s="1089">
        <v>0</v>
      </c>
      <c r="I56" s="1089">
        <v>0</v>
      </c>
      <c r="J56" s="1196">
        <v>0</v>
      </c>
      <c r="K56" s="1195">
        <v>5</v>
      </c>
      <c r="L56" s="1089">
        <v>0</v>
      </c>
      <c r="M56" s="1194">
        <v>5</v>
      </c>
      <c r="N56" s="2"/>
    </row>
    <row r="57" spans="1:14" s="414" customFormat="1" ht="12.75">
      <c r="A57" s="2"/>
      <c r="B57" s="1198">
        <v>5</v>
      </c>
      <c r="C57" s="1197" t="s">
        <v>1122</v>
      </c>
      <c r="D57" s="1195">
        <v>0</v>
      </c>
      <c r="E57" s="1089">
        <v>0</v>
      </c>
      <c r="F57" s="1089">
        <v>0</v>
      </c>
      <c r="G57" s="1194">
        <v>0</v>
      </c>
      <c r="H57" s="1089">
        <v>0</v>
      </c>
      <c r="I57" s="1089">
        <v>0</v>
      </c>
      <c r="J57" s="1196">
        <v>0</v>
      </c>
      <c r="K57" s="1195">
        <v>51</v>
      </c>
      <c r="L57" s="1089">
        <v>0</v>
      </c>
      <c r="M57" s="1194">
        <v>51</v>
      </c>
      <c r="N57" s="2"/>
    </row>
    <row r="58" spans="1:14" s="414" customFormat="1" ht="15">
      <c r="A58" s="2"/>
      <c r="B58" s="2147">
        <v>6</v>
      </c>
      <c r="C58" s="850" t="s">
        <v>1138</v>
      </c>
      <c r="D58" s="1202">
        <v>0</v>
      </c>
      <c r="E58" s="1196">
        <v>0</v>
      </c>
      <c r="F58" s="1196">
        <v>0</v>
      </c>
      <c r="G58" s="1194">
        <v>0</v>
      </c>
      <c r="H58" s="1196">
        <v>0</v>
      </c>
      <c r="I58" s="1196">
        <v>0</v>
      </c>
      <c r="J58" s="1196">
        <v>0</v>
      </c>
      <c r="K58" s="1202">
        <v>41</v>
      </c>
      <c r="L58" s="1196">
        <v>0</v>
      </c>
      <c r="M58" s="1194">
        <v>41</v>
      </c>
      <c r="N58" s="2"/>
    </row>
    <row r="59" spans="1:14" s="414" customFormat="1" ht="12.75">
      <c r="A59" s="2"/>
      <c r="B59" s="2147"/>
      <c r="C59" s="1201" t="s">
        <v>1120</v>
      </c>
      <c r="D59" s="1195"/>
      <c r="E59" s="1089"/>
      <c r="F59" s="1089"/>
      <c r="G59" s="1199"/>
      <c r="H59" s="1089"/>
      <c r="I59" s="1089"/>
      <c r="J59" s="1200"/>
      <c r="K59" s="1195"/>
      <c r="L59" s="1089"/>
      <c r="M59" s="1199"/>
      <c r="N59" s="2"/>
    </row>
    <row r="60" spans="1:14" s="414" customFormat="1" ht="12.75">
      <c r="A60" s="2"/>
      <c r="B60" s="1198">
        <v>7</v>
      </c>
      <c r="C60" s="1197" t="s">
        <v>1119</v>
      </c>
      <c r="D60" s="1195">
        <v>0</v>
      </c>
      <c r="E60" s="1089">
        <v>0</v>
      </c>
      <c r="F60" s="1089">
        <v>0</v>
      </c>
      <c r="G60" s="1194">
        <v>0</v>
      </c>
      <c r="H60" s="1089">
        <v>0</v>
      </c>
      <c r="I60" s="1089">
        <v>0</v>
      </c>
      <c r="J60" s="1196">
        <v>0</v>
      </c>
      <c r="K60" s="1195">
        <v>0</v>
      </c>
      <c r="L60" s="1089">
        <v>0</v>
      </c>
      <c r="M60" s="1194">
        <v>0</v>
      </c>
      <c r="N60" s="2"/>
    </row>
    <row r="61" spans="1:14" s="414" customFormat="1" ht="25.5">
      <c r="A61" s="2"/>
      <c r="B61" s="1198">
        <v>8</v>
      </c>
      <c r="C61" s="1197" t="s">
        <v>1118</v>
      </c>
      <c r="D61" s="1195">
        <v>0</v>
      </c>
      <c r="E61" s="1089">
        <v>0</v>
      </c>
      <c r="F61" s="1089">
        <v>0</v>
      </c>
      <c r="G61" s="1194">
        <v>0</v>
      </c>
      <c r="H61" s="1089">
        <v>0</v>
      </c>
      <c r="I61" s="1089">
        <v>0</v>
      </c>
      <c r="J61" s="1196">
        <v>0</v>
      </c>
      <c r="K61" s="1195">
        <v>0</v>
      </c>
      <c r="L61" s="1089">
        <v>0</v>
      </c>
      <c r="M61" s="1194">
        <v>0</v>
      </c>
      <c r="N61" s="2"/>
    </row>
    <row r="62" spans="1:14" s="414" customFormat="1" ht="25.5">
      <c r="A62" s="2"/>
      <c r="B62" s="1198">
        <v>9</v>
      </c>
      <c r="C62" s="1197" t="s">
        <v>1117</v>
      </c>
      <c r="D62" s="1195">
        <v>0</v>
      </c>
      <c r="E62" s="1089">
        <v>0</v>
      </c>
      <c r="F62" s="1089">
        <v>0</v>
      </c>
      <c r="G62" s="1194">
        <v>0</v>
      </c>
      <c r="H62" s="1089">
        <v>0</v>
      </c>
      <c r="I62" s="1089">
        <v>0</v>
      </c>
      <c r="J62" s="1196">
        <v>0</v>
      </c>
      <c r="K62" s="1195">
        <v>41</v>
      </c>
      <c r="L62" s="1089">
        <v>0</v>
      </c>
      <c r="M62" s="1194">
        <v>41</v>
      </c>
      <c r="N62" s="2"/>
    </row>
    <row r="63" spans="1:14" s="414" customFormat="1" ht="12.75">
      <c r="A63" s="2"/>
      <c r="B63" s="1198">
        <v>10</v>
      </c>
      <c r="C63" s="1197" t="s">
        <v>1116</v>
      </c>
      <c r="D63" s="1195">
        <v>0</v>
      </c>
      <c r="E63" s="1089">
        <v>0</v>
      </c>
      <c r="F63" s="1089">
        <v>0</v>
      </c>
      <c r="G63" s="1194">
        <v>0</v>
      </c>
      <c r="H63" s="1089">
        <v>0</v>
      </c>
      <c r="I63" s="1089">
        <v>0</v>
      </c>
      <c r="J63" s="1196">
        <v>0</v>
      </c>
      <c r="K63" s="1195">
        <v>0</v>
      </c>
      <c r="L63" s="1089">
        <v>0</v>
      </c>
      <c r="M63" s="1194">
        <v>0</v>
      </c>
      <c r="N63" s="2"/>
    </row>
    <row r="64" spans="1:14" s="414" customFormat="1" ht="12.75">
      <c r="A64" s="2"/>
      <c r="B64" s="1193">
        <v>11</v>
      </c>
      <c r="C64" s="1192" t="s">
        <v>1115</v>
      </c>
      <c r="D64" s="1190">
        <v>0</v>
      </c>
      <c r="E64" s="1189">
        <v>0</v>
      </c>
      <c r="F64" s="1189">
        <v>0</v>
      </c>
      <c r="G64" s="1188">
        <v>0</v>
      </c>
      <c r="H64" s="1189">
        <v>0</v>
      </c>
      <c r="I64" s="1189">
        <v>0</v>
      </c>
      <c r="J64" s="1191">
        <v>0</v>
      </c>
      <c r="K64" s="1190">
        <v>0</v>
      </c>
      <c r="L64" s="1189">
        <v>0</v>
      </c>
      <c r="M64" s="1188">
        <v>0</v>
      </c>
      <c r="N64" s="2"/>
    </row>
    <row r="65" spans="1:42" s="414" customFormat="1" ht="6.6" customHeight="1">
      <c r="A65" s="2"/>
      <c r="B65" s="1187"/>
      <c r="C65" s="1187"/>
      <c r="D65" s="1187"/>
      <c r="E65" s="1187"/>
      <c r="F65" s="1187"/>
      <c r="G65" s="1187"/>
      <c r="H65" s="1187"/>
      <c r="I65" s="1187"/>
      <c r="J65" s="1187"/>
      <c r="K65" s="1187"/>
      <c r="L65" s="1187"/>
      <c r="M65" s="1187"/>
      <c r="N65" s="2"/>
    </row>
    <row r="66" spans="1:42" s="414" customFormat="1" ht="12.75">
      <c r="A66" s="2"/>
      <c r="B66" s="1998" t="s">
        <v>1114</v>
      </c>
      <c r="C66" s="1998"/>
      <c r="D66" s="1998"/>
      <c r="E66" s="1998"/>
      <c r="F66" s="1998"/>
      <c r="G66" s="1998"/>
      <c r="H66" s="1998"/>
      <c r="I66" s="1998"/>
      <c r="J66" s="1998"/>
      <c r="K66" s="1998"/>
      <c r="L66" s="1998"/>
      <c r="M66" s="1998"/>
      <c r="N66" s="942"/>
      <c r="O66" s="941"/>
      <c r="P66" s="941"/>
      <c r="Q66" s="941"/>
      <c r="R66" s="941"/>
      <c r="S66" s="941"/>
      <c r="T66" s="941"/>
      <c r="U66" s="941"/>
      <c r="V66" s="941"/>
      <c r="W66" s="941"/>
      <c r="X66" s="941"/>
      <c r="Y66" s="941"/>
      <c r="Z66" s="941"/>
      <c r="AA66" s="941"/>
      <c r="AB66" s="941"/>
      <c r="AC66" s="941"/>
      <c r="AD66" s="941"/>
      <c r="AE66" s="941"/>
      <c r="AF66" s="941"/>
      <c r="AG66" s="941"/>
      <c r="AH66" s="941"/>
      <c r="AI66" s="941"/>
      <c r="AJ66" s="941"/>
      <c r="AK66" s="941"/>
      <c r="AL66" s="941"/>
      <c r="AM66" s="941"/>
      <c r="AN66" s="941"/>
      <c r="AO66" s="941"/>
      <c r="AP66" s="941"/>
    </row>
    <row r="67" spans="1:42" s="414" customFormat="1" ht="12.75">
      <c r="A67" s="2"/>
      <c r="B67" s="1998" t="s">
        <v>1113</v>
      </c>
      <c r="C67" s="1998"/>
      <c r="D67" s="1998"/>
      <c r="E67" s="1998"/>
      <c r="F67" s="1998"/>
      <c r="G67" s="1998"/>
      <c r="H67" s="1998"/>
      <c r="I67" s="1998"/>
      <c r="J67" s="1998"/>
      <c r="K67" s="1998"/>
      <c r="L67" s="1998"/>
      <c r="M67" s="1998"/>
      <c r="N67" s="942"/>
      <c r="O67" s="941"/>
      <c r="P67" s="941"/>
      <c r="Q67" s="941"/>
      <c r="R67" s="941"/>
      <c r="S67" s="941"/>
      <c r="T67" s="941"/>
      <c r="U67" s="941"/>
      <c r="V67" s="941"/>
      <c r="W67" s="941"/>
      <c r="X67" s="941"/>
      <c r="Y67" s="941"/>
      <c r="Z67" s="941"/>
      <c r="AA67" s="941"/>
      <c r="AB67" s="941"/>
      <c r="AC67" s="941"/>
      <c r="AD67" s="941"/>
      <c r="AE67" s="941"/>
      <c r="AF67" s="941"/>
      <c r="AG67" s="941"/>
      <c r="AH67" s="941"/>
      <c r="AI67" s="941"/>
      <c r="AJ67" s="941"/>
      <c r="AK67" s="941"/>
      <c r="AL67" s="941"/>
      <c r="AM67" s="941"/>
      <c r="AN67" s="941"/>
      <c r="AO67" s="941"/>
      <c r="AP67" s="941"/>
    </row>
    <row r="68" spans="1:42" s="414" customFormat="1" ht="12.75">
      <c r="A68" s="2"/>
      <c r="B68" s="1998" t="s">
        <v>1112</v>
      </c>
      <c r="C68" s="1998"/>
      <c r="D68" s="1998"/>
      <c r="E68" s="1998"/>
      <c r="F68" s="1998"/>
      <c r="G68" s="1998"/>
      <c r="H68" s="1998"/>
      <c r="I68" s="1998"/>
      <c r="J68" s="1998"/>
      <c r="K68" s="1998"/>
      <c r="L68" s="1998"/>
      <c r="M68" s="1998"/>
      <c r="N68" s="942"/>
      <c r="O68" s="941"/>
      <c r="P68" s="941"/>
      <c r="Q68" s="941"/>
      <c r="R68" s="941"/>
      <c r="S68" s="941"/>
      <c r="T68" s="941"/>
      <c r="U68" s="941"/>
      <c r="V68" s="941"/>
      <c r="W68" s="941"/>
      <c r="X68" s="941"/>
      <c r="Y68" s="941"/>
      <c r="Z68" s="941"/>
      <c r="AA68" s="941"/>
      <c r="AB68" s="941"/>
      <c r="AC68" s="941"/>
      <c r="AD68" s="941"/>
      <c r="AE68" s="941"/>
      <c r="AF68" s="941"/>
      <c r="AG68" s="941"/>
      <c r="AH68" s="941"/>
      <c r="AI68" s="941"/>
      <c r="AJ68" s="941"/>
      <c r="AK68" s="941"/>
      <c r="AL68" s="941"/>
      <c r="AM68" s="941"/>
      <c r="AN68" s="941"/>
      <c r="AO68" s="941"/>
      <c r="AP68" s="941"/>
    </row>
    <row r="69" spans="1:42" s="414" customFormat="1" ht="12.75">
      <c r="A69" s="2"/>
      <c r="B69" s="1998" t="s">
        <v>1111</v>
      </c>
      <c r="C69" s="1998"/>
      <c r="D69" s="1998"/>
      <c r="E69" s="1998"/>
      <c r="F69" s="1998"/>
      <c r="G69" s="1998"/>
      <c r="H69" s="1998"/>
      <c r="I69" s="1998"/>
      <c r="J69" s="1998"/>
      <c r="K69" s="1998"/>
      <c r="L69" s="1998"/>
      <c r="M69" s="1998"/>
      <c r="N69" s="942"/>
      <c r="O69" s="941"/>
      <c r="P69" s="941"/>
      <c r="Q69" s="941"/>
      <c r="R69" s="941"/>
      <c r="S69" s="941"/>
      <c r="T69" s="941"/>
      <c r="U69" s="941"/>
      <c r="V69" s="941"/>
      <c r="W69" s="941"/>
      <c r="X69" s="941"/>
      <c r="Y69" s="941"/>
      <c r="Z69" s="941"/>
      <c r="AA69" s="941"/>
      <c r="AB69" s="941"/>
      <c r="AC69" s="941"/>
      <c r="AD69" s="941"/>
      <c r="AE69" s="941"/>
      <c r="AF69" s="941"/>
      <c r="AG69" s="941"/>
      <c r="AH69" s="941"/>
      <c r="AI69" s="941"/>
      <c r="AJ69" s="941"/>
      <c r="AK69" s="941"/>
      <c r="AL69" s="941"/>
      <c r="AM69" s="941"/>
      <c r="AN69" s="941"/>
      <c r="AO69" s="941"/>
      <c r="AP69" s="941"/>
    </row>
    <row r="70" spans="1:42" s="414" customFormat="1" ht="12.75">
      <c r="A70" s="2"/>
      <c r="B70" s="1998" t="s">
        <v>1137</v>
      </c>
      <c r="C70" s="1998"/>
      <c r="D70" s="1998"/>
      <c r="E70" s="1998"/>
      <c r="F70" s="1998"/>
      <c r="G70" s="1998"/>
      <c r="H70" s="1998"/>
      <c r="I70" s="1998"/>
      <c r="J70" s="1998"/>
      <c r="K70" s="1998"/>
      <c r="L70" s="1998"/>
      <c r="M70" s="1998"/>
      <c r="N70" s="2"/>
    </row>
    <row r="71" spans="1:42" s="2" customFormat="1" ht="15.6" customHeight="1">
      <c r="B71" s="1998" t="s">
        <v>1136</v>
      </c>
      <c r="C71" s="1998"/>
      <c r="D71" s="1998"/>
      <c r="E71" s="1998"/>
      <c r="F71" s="1998"/>
      <c r="G71" s="1998"/>
      <c r="H71" s="1998"/>
      <c r="I71" s="1998"/>
      <c r="J71" s="1998"/>
      <c r="K71" s="1998"/>
      <c r="L71" s="1998"/>
      <c r="M71" s="1998"/>
    </row>
    <row r="72" spans="1:42" s="414" customFormat="1" ht="12.75" hidden="1">
      <c r="A72" s="2"/>
    </row>
    <row r="73" spans="1:42" s="414" customFormat="1" ht="12.75" hidden="1">
      <c r="A73" s="2"/>
    </row>
    <row r="74" spans="1:42" s="414" customFormat="1" ht="12.75" hidden="1">
      <c r="A74" s="2"/>
    </row>
    <row r="75" spans="1:42" s="414" customFormat="1" ht="12.75" hidden="1">
      <c r="A75" s="2"/>
    </row>
    <row r="76" spans="1:42" s="414" customFormat="1" ht="12.75" hidden="1">
      <c r="A76" s="2"/>
    </row>
    <row r="77" spans="1:42" s="414" customFormat="1" ht="12.75" hidden="1">
      <c r="A77" s="2"/>
    </row>
    <row r="78" spans="1:42" s="414" customFormat="1" ht="12.75" hidden="1">
      <c r="A78" s="2"/>
    </row>
    <row r="79" spans="1:42" s="414" customFormat="1" ht="12.75" hidden="1">
      <c r="A79" s="2"/>
    </row>
    <row r="80" spans="1:42" s="414" customFormat="1" ht="12.75" hidden="1">
      <c r="A80" s="2"/>
    </row>
    <row r="81" spans="1:1" s="414" customFormat="1" ht="12.75" hidden="1">
      <c r="A81" s="2"/>
    </row>
    <row r="82" spans="1:1" s="414" customFormat="1" ht="12.75" hidden="1">
      <c r="A82" s="2"/>
    </row>
    <row r="83" spans="1:1" s="414" customFormat="1" ht="12.75" hidden="1">
      <c r="A83" s="2"/>
    </row>
    <row r="84" spans="1:1" s="414" customFormat="1" ht="12.75" hidden="1">
      <c r="A84" s="2"/>
    </row>
    <row r="85" spans="1:1" s="414" customFormat="1" ht="12.75" hidden="1">
      <c r="A85" s="2"/>
    </row>
    <row r="86" spans="1:1" s="414" customFormat="1" ht="12.75" hidden="1">
      <c r="A86" s="2"/>
    </row>
    <row r="87" spans="1:1" s="414" customFormat="1" ht="12.75" hidden="1">
      <c r="A87" s="2"/>
    </row>
    <row r="88" spans="1:1" s="414" customFormat="1" ht="12.75" hidden="1">
      <c r="A88" s="2"/>
    </row>
    <row r="89" spans="1:1" s="414" customFormat="1" ht="12.75" hidden="1">
      <c r="A89" s="2"/>
    </row>
    <row r="90" spans="1:1" s="414" customFormat="1" ht="12.75" hidden="1">
      <c r="A90" s="2"/>
    </row>
    <row r="91" spans="1:1" s="414" customFormat="1" ht="12.75" hidden="1">
      <c r="A91" s="2"/>
    </row>
    <row r="92" spans="1:1" s="414" customFormat="1" ht="12.75" hidden="1">
      <c r="A92" s="2"/>
    </row>
    <row r="93" spans="1:1" s="414" customFormat="1" ht="12.75" hidden="1">
      <c r="A93" s="2"/>
    </row>
    <row r="94" spans="1:1" s="414" customFormat="1" ht="12.75" hidden="1">
      <c r="A94" s="2"/>
    </row>
    <row r="95" spans="1:1" s="414" customFormat="1" ht="12.75" hidden="1">
      <c r="A95" s="2"/>
    </row>
    <row r="96" spans="1:1" s="414" customFormat="1" ht="12.75" hidden="1">
      <c r="A96" s="2"/>
    </row>
    <row r="97" spans="1:1" s="414" customFormat="1" ht="12.75" hidden="1">
      <c r="A97" s="2"/>
    </row>
    <row r="98" spans="1:1" s="414" customFormat="1" ht="12.75" hidden="1">
      <c r="A98" s="2"/>
    </row>
    <row r="99" spans="1:1" s="414" customFormat="1" ht="12.75" hidden="1">
      <c r="A99" s="2"/>
    </row>
    <row r="100" spans="1:1" s="414" customFormat="1" ht="12.75" hidden="1">
      <c r="A100" s="2"/>
    </row>
    <row r="101" spans="1:1" s="414" customFormat="1" ht="12.75" hidden="1">
      <c r="A101" s="2"/>
    </row>
    <row r="102" spans="1:1" s="414" customFormat="1" ht="12.75" hidden="1">
      <c r="A102" s="2"/>
    </row>
    <row r="103" spans="1:1" s="414" customFormat="1" ht="12.75" hidden="1">
      <c r="A103" s="2"/>
    </row>
    <row r="104" spans="1:1" s="414" customFormat="1" ht="12.75" hidden="1">
      <c r="A104" s="2"/>
    </row>
    <row r="105" spans="1:1" s="414" customFormat="1" ht="12.75" hidden="1">
      <c r="A105" s="2"/>
    </row>
    <row r="106" spans="1:1" s="414" customFormat="1" ht="12.75" hidden="1">
      <c r="A106" s="2"/>
    </row>
    <row r="107" spans="1:1" s="414" customFormat="1" ht="12.75" hidden="1">
      <c r="A107" s="2"/>
    </row>
    <row r="108" spans="1:1" s="414" customFormat="1" ht="12.75" hidden="1">
      <c r="A108" s="2"/>
    </row>
    <row r="109" spans="1:1" s="414" customFormat="1" ht="12.75" hidden="1">
      <c r="A109" s="2"/>
    </row>
    <row r="110" spans="1:1" s="414" customFormat="1" ht="12.75" hidden="1">
      <c r="A110" s="2"/>
    </row>
    <row r="111" spans="1:1" s="414" customFormat="1" ht="12.75" hidden="1">
      <c r="A111" s="2"/>
    </row>
    <row r="112" spans="1:1" s="414" customFormat="1" ht="12.75" hidden="1">
      <c r="A112" s="2"/>
    </row>
    <row r="113" spans="1:1" s="414" customFormat="1" ht="12.75" hidden="1">
      <c r="A113" s="2"/>
    </row>
    <row r="114" spans="1:1" s="414" customFormat="1" ht="12.75" hidden="1">
      <c r="A114" s="2"/>
    </row>
    <row r="115" spans="1:1" s="414" customFormat="1" ht="12.75" hidden="1">
      <c r="A115" s="2"/>
    </row>
    <row r="116" spans="1:1" s="414" customFormat="1" ht="12.75" hidden="1">
      <c r="A116" s="2"/>
    </row>
    <row r="117" spans="1:1" s="414" customFormat="1" ht="12.75" hidden="1">
      <c r="A117" s="2"/>
    </row>
    <row r="118" spans="1:1" s="414" customFormat="1" ht="12.75" hidden="1">
      <c r="A118" s="2"/>
    </row>
    <row r="119" spans="1:1" s="414" customFormat="1" ht="12.75" hidden="1">
      <c r="A119" s="2"/>
    </row>
    <row r="120" spans="1:1" s="414" customFormat="1" ht="12.75" hidden="1">
      <c r="A120" s="2"/>
    </row>
    <row r="121" spans="1:1" s="414" customFormat="1" ht="12.75" hidden="1">
      <c r="A121" s="2"/>
    </row>
    <row r="122" spans="1:1" s="414" customFormat="1" ht="12.75" hidden="1">
      <c r="A122" s="2"/>
    </row>
    <row r="123" spans="1:1" s="414" customFormat="1" ht="12.75" hidden="1">
      <c r="A123" s="2"/>
    </row>
    <row r="124" spans="1:1" s="414" customFormat="1" ht="12.75" hidden="1">
      <c r="A124" s="2"/>
    </row>
    <row r="125" spans="1:1" s="414" customFormat="1" ht="12.75" hidden="1">
      <c r="A125" s="2"/>
    </row>
    <row r="126" spans="1:1" s="414" customFormat="1" ht="12.75" hidden="1">
      <c r="A126" s="2"/>
    </row>
    <row r="127" spans="1:1" s="414" customFormat="1" ht="12.75" hidden="1">
      <c r="A127" s="2"/>
    </row>
    <row r="128" spans="1:1" s="414" customFormat="1" ht="12.75" hidden="1">
      <c r="A128" s="2"/>
    </row>
    <row r="129" spans="1:1" s="414" customFormat="1" ht="12.75" hidden="1">
      <c r="A129" s="2"/>
    </row>
    <row r="130" spans="1:1" s="414" customFormat="1" ht="12.75" hidden="1">
      <c r="A130" s="2"/>
    </row>
    <row r="131" spans="1:1" s="414" customFormat="1" ht="12.75" hidden="1">
      <c r="A131" s="2"/>
    </row>
    <row r="132" spans="1:1" s="414" customFormat="1" ht="12.75" hidden="1">
      <c r="A132" s="2"/>
    </row>
    <row r="133" spans="1:1" s="414" customFormat="1" ht="12.75" hidden="1">
      <c r="A133" s="2"/>
    </row>
    <row r="134" spans="1:1" s="414" customFormat="1" ht="12.75" hidden="1">
      <c r="A134" s="2"/>
    </row>
    <row r="135" spans="1:1" s="414" customFormat="1" ht="12.75" hidden="1">
      <c r="A135" s="2"/>
    </row>
    <row r="136" spans="1:1" s="414" customFormat="1" ht="12.75" hidden="1">
      <c r="A136" s="2"/>
    </row>
    <row r="137" spans="1:1" s="414" customFormat="1" ht="12.75" hidden="1">
      <c r="A137" s="2"/>
    </row>
    <row r="138" spans="1:1" s="414" customFormat="1" ht="12.75" hidden="1">
      <c r="A138" s="2"/>
    </row>
    <row r="139" spans="1:1" s="414" customFormat="1" ht="12.75" hidden="1">
      <c r="A139" s="2"/>
    </row>
    <row r="140" spans="1:1" ht="15" hidden="1"/>
    <row r="141" spans="1:1" ht="15" hidden="1"/>
    <row r="142" spans="1:1" ht="15" hidden="1"/>
    <row r="143" spans="1:1" ht="15" hidden="1"/>
    <row r="144" spans="1:1" ht="15" hidden="1"/>
    <row r="145" ht="15" hidden="1"/>
    <row r="146" ht="15" hidden="1"/>
    <row r="147" ht="15" hidden="1"/>
    <row r="148" ht="15" hidden="1"/>
    <row r="149" ht="15" hidden="1"/>
    <row r="150" ht="15" hidden="1"/>
    <row r="151" ht="15" hidden="1"/>
    <row r="152" ht="15" hidden="1"/>
    <row r="153" ht="15" hidden="1"/>
    <row r="154" ht="15" hidden="1"/>
    <row r="155" ht="15" hidden="1"/>
    <row r="156" ht="15" hidden="1"/>
  </sheetData>
  <mergeCells count="22">
    <mergeCell ref="D4:G4"/>
    <mergeCell ref="H4:J4"/>
    <mergeCell ref="K4:M4"/>
    <mergeCell ref="B51:C51"/>
    <mergeCell ref="B58:B59"/>
    <mergeCell ref="B52:B53"/>
    <mergeCell ref="B6:C6"/>
    <mergeCell ref="B3:C5"/>
    <mergeCell ref="B7:B8"/>
    <mergeCell ref="B13:B14"/>
    <mergeCell ref="B36:C36"/>
    <mergeCell ref="B37:B38"/>
    <mergeCell ref="B43:B44"/>
    <mergeCell ref="B21:C21"/>
    <mergeCell ref="B22:B23"/>
    <mergeCell ref="B28:B29"/>
    <mergeCell ref="B71:M71"/>
    <mergeCell ref="B66:M66"/>
    <mergeCell ref="B67:M67"/>
    <mergeCell ref="B68:M68"/>
    <mergeCell ref="B69:M69"/>
    <mergeCell ref="B70:M70"/>
  </mergeCells>
  <conditionalFormatting sqref="I7">
    <cfRule type="containsText" dxfId="41" priority="8" operator="containsText" text="false">
      <formula>NOT(ISERROR(SEARCH("false",I7)))</formula>
    </cfRule>
  </conditionalFormatting>
  <conditionalFormatting sqref="F7">
    <cfRule type="containsText" dxfId="40" priority="7" operator="containsText" text="false">
      <formula>NOT(ISERROR(SEARCH("false",F7)))</formula>
    </cfRule>
  </conditionalFormatting>
  <conditionalFormatting sqref="I22">
    <cfRule type="containsText" dxfId="39" priority="6" operator="containsText" text="false">
      <formula>NOT(ISERROR(SEARCH("false",I22)))</formula>
    </cfRule>
  </conditionalFormatting>
  <conditionalFormatting sqref="F22">
    <cfRule type="containsText" dxfId="38" priority="5" operator="containsText" text="false">
      <formula>NOT(ISERROR(SEARCH("false",F22)))</formula>
    </cfRule>
  </conditionalFormatting>
  <conditionalFormatting sqref="I37">
    <cfRule type="containsText" dxfId="37" priority="4" operator="containsText" text="false">
      <formula>NOT(ISERROR(SEARCH("false",I37)))</formula>
    </cfRule>
  </conditionalFormatting>
  <conditionalFormatting sqref="F37">
    <cfRule type="containsText" dxfId="36" priority="3" operator="containsText" text="false">
      <formula>NOT(ISERROR(SEARCH("false",F37)))</formula>
    </cfRule>
  </conditionalFormatting>
  <conditionalFormatting sqref="I52">
    <cfRule type="containsText" dxfId="35" priority="2" operator="containsText" text="false">
      <formula>NOT(ISERROR(SEARCH("false",I52)))</formula>
    </cfRule>
  </conditionalFormatting>
  <conditionalFormatting sqref="F52">
    <cfRule type="containsText" dxfId="34" priority="1" operator="containsText" text="false">
      <formula>NOT(ISERROR(SEARCH("false",F52)))</formula>
    </cfRule>
  </conditionalFormatting>
  <hyperlinks>
    <hyperlink ref="B1" location="ToC!A1" display="Back to Table of Contents" xr:uid="{3CD2EC3C-31AE-4D9A-BCB6-83F2FE4D3EC0}"/>
  </hyperlinks>
  <pageMargins left="0.5" right="0.5" top="0.5" bottom="0.5" header="0.25" footer="0.3"/>
  <pageSetup scale="75" orientation="landscape" r:id="rId1"/>
  <headerFooter>
    <oddFooter>&amp;L&amp;G&amp;CSupplementary Regulatory Capital Disclosure&amp;R Page &amp;P of &amp;N</oddFooter>
  </headerFooter>
  <rowBreaks count="1" manualBreakCount="1">
    <brk id="35" min="1" max="13" man="1"/>
  </rowBreaks>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32372-0D36-43AA-93D2-10CBB4C71619}">
  <sheetPr codeName="Sheet37">
    <tabColor theme="5"/>
  </sheetPr>
  <dimension ref="A1:U160"/>
  <sheetViews>
    <sheetView zoomScale="115" zoomScaleNormal="115" workbookViewId="0"/>
  </sheetViews>
  <sheetFormatPr defaultColWidth="0" defaultRowHeight="15" zeroHeight="1"/>
  <cols>
    <col min="1" max="1" width="1.5703125" style="1" customWidth="1"/>
    <col min="2" max="2" width="8.5703125" customWidth="1"/>
    <col min="3" max="3" width="28.5703125" customWidth="1"/>
    <col min="4" max="4" width="9.85546875" customWidth="1"/>
    <col min="5" max="5" width="8.5703125" customWidth="1"/>
    <col min="6" max="11" width="8.42578125" customWidth="1"/>
    <col min="12" max="12" width="8" customWidth="1"/>
    <col min="13" max="14" width="8.42578125" customWidth="1"/>
    <col min="15" max="15" width="8" customWidth="1"/>
    <col min="16" max="18" width="8.42578125" customWidth="1"/>
    <col min="19" max="19" width="8.140625" customWidth="1"/>
    <col min="20" max="20" width="8.42578125" customWidth="1"/>
    <col min="21" max="21" width="0.5703125" style="1" customWidth="1"/>
    <col min="22" max="16384" width="8.5703125" hidden="1"/>
  </cols>
  <sheetData>
    <row r="1" spans="1:21" ht="12" customHeight="1">
      <c r="B1" s="141" t="s">
        <v>126</v>
      </c>
      <c r="C1" s="1"/>
      <c r="D1" s="1"/>
      <c r="E1" s="1"/>
      <c r="F1" s="1"/>
      <c r="G1" s="1"/>
      <c r="H1" s="1"/>
      <c r="I1" s="1"/>
      <c r="J1" s="1"/>
      <c r="K1" s="1"/>
      <c r="L1" s="1"/>
      <c r="M1" s="1"/>
      <c r="N1" s="1"/>
      <c r="O1" s="1"/>
      <c r="P1" s="1"/>
      <c r="Q1" s="1"/>
      <c r="R1" s="1"/>
      <c r="S1" s="1"/>
      <c r="T1" s="1"/>
    </row>
    <row r="2" spans="1:21" s="467" customFormat="1" ht="20.100000000000001" customHeight="1">
      <c r="A2" s="49"/>
      <c r="B2" s="554" t="s">
        <v>1174</v>
      </c>
      <c r="C2" s="553"/>
      <c r="D2" s="553"/>
      <c r="E2" s="553"/>
      <c r="F2" s="553"/>
      <c r="G2" s="553"/>
      <c r="H2" s="553"/>
      <c r="I2" s="553"/>
      <c r="J2" s="553"/>
      <c r="K2" s="553"/>
      <c r="L2" s="553"/>
      <c r="M2" s="553"/>
      <c r="N2" s="553"/>
      <c r="O2" s="553"/>
      <c r="P2" s="553"/>
      <c r="Q2" s="553"/>
      <c r="R2" s="553"/>
      <c r="S2" s="553"/>
      <c r="T2" s="1226"/>
      <c r="U2" s="49"/>
    </row>
    <row r="3" spans="1:21">
      <c r="B3" s="2163" t="s">
        <v>162</v>
      </c>
      <c r="C3" s="2164"/>
      <c r="D3" s="1030" t="s">
        <v>235</v>
      </c>
      <c r="E3" s="1030" t="s">
        <v>422</v>
      </c>
      <c r="F3" s="1030" t="s">
        <v>419</v>
      </c>
      <c r="G3" s="1030" t="s">
        <v>470</v>
      </c>
      <c r="H3" s="1030" t="s">
        <v>469</v>
      </c>
      <c r="I3" s="1030" t="s">
        <v>468</v>
      </c>
      <c r="J3" s="1030" t="s">
        <v>467</v>
      </c>
      <c r="K3" s="1030" t="s">
        <v>861</v>
      </c>
      <c r="L3" s="1030" t="s">
        <v>860</v>
      </c>
      <c r="M3" s="1030" t="s">
        <v>859</v>
      </c>
      <c r="N3" s="1030" t="s">
        <v>898</v>
      </c>
      <c r="O3" s="1030" t="s">
        <v>897</v>
      </c>
      <c r="P3" s="1030" t="s">
        <v>1173</v>
      </c>
      <c r="Q3" s="1030" t="s">
        <v>1172</v>
      </c>
      <c r="R3" s="1030" t="s">
        <v>1171</v>
      </c>
      <c r="S3" s="1030" t="s">
        <v>1170</v>
      </c>
      <c r="T3" s="1139" t="s">
        <v>1169</v>
      </c>
    </row>
    <row r="4" spans="1:21" s="414" customFormat="1" ht="13.35" customHeight="1">
      <c r="A4" s="2"/>
      <c r="B4" s="2165"/>
      <c r="C4" s="2166"/>
      <c r="D4" s="2043" t="s">
        <v>1168</v>
      </c>
      <c r="E4" s="2043"/>
      <c r="F4" s="2043"/>
      <c r="G4" s="2043"/>
      <c r="H4" s="1986"/>
      <c r="I4" s="2043" t="s">
        <v>1167</v>
      </c>
      <c r="J4" s="2043"/>
      <c r="K4" s="2043"/>
      <c r="L4" s="2043"/>
      <c r="M4" s="1939" t="s">
        <v>1166</v>
      </c>
      <c r="N4" s="2043"/>
      <c r="O4" s="2043"/>
      <c r="P4" s="1986"/>
      <c r="Q4" s="1939" t="s">
        <v>1165</v>
      </c>
      <c r="R4" s="2043"/>
      <c r="S4" s="2043"/>
      <c r="T4" s="1986"/>
      <c r="U4" s="2"/>
    </row>
    <row r="5" spans="1:21" s="414" customFormat="1" ht="13.35" customHeight="1">
      <c r="A5" s="2"/>
      <c r="B5" s="2165"/>
      <c r="C5" s="2166"/>
      <c r="D5" s="2044"/>
      <c r="E5" s="2044"/>
      <c r="F5" s="2044"/>
      <c r="G5" s="2044"/>
      <c r="H5" s="2149"/>
      <c r="I5" s="2044"/>
      <c r="J5" s="2044"/>
      <c r="K5" s="2044"/>
      <c r="L5" s="2044"/>
      <c r="M5" s="2148"/>
      <c r="N5" s="2044"/>
      <c r="O5" s="2044"/>
      <c r="P5" s="2149"/>
      <c r="Q5" s="2148"/>
      <c r="R5" s="2044"/>
      <c r="S5" s="2044"/>
      <c r="T5" s="2149"/>
      <c r="U5" s="2"/>
    </row>
    <row r="6" spans="1:21" s="414" customFormat="1" ht="27" customHeight="1">
      <c r="A6" s="2"/>
      <c r="B6" s="2165"/>
      <c r="C6" s="2166"/>
      <c r="D6" s="2153" t="s">
        <v>1164</v>
      </c>
      <c r="E6" s="2153" t="s">
        <v>1163</v>
      </c>
      <c r="F6" s="2153" t="s">
        <v>1162</v>
      </c>
      <c r="G6" s="2153" t="s">
        <v>1161</v>
      </c>
      <c r="H6" s="2169" t="s">
        <v>1160</v>
      </c>
      <c r="I6" s="2153" t="s">
        <v>1159</v>
      </c>
      <c r="J6" s="2153" t="s">
        <v>1158</v>
      </c>
      <c r="K6" s="2153" t="s">
        <v>1157</v>
      </c>
      <c r="L6" s="2160">
        <v>12.5</v>
      </c>
      <c r="M6" s="2156" t="s">
        <v>1159</v>
      </c>
      <c r="N6" s="2153" t="s">
        <v>1158</v>
      </c>
      <c r="O6" s="2153" t="s">
        <v>1157</v>
      </c>
      <c r="P6" s="2150">
        <v>12.5</v>
      </c>
      <c r="Q6" s="2156" t="s">
        <v>1159</v>
      </c>
      <c r="R6" s="2153" t="s">
        <v>1158</v>
      </c>
      <c r="S6" s="2153" t="s">
        <v>1157</v>
      </c>
      <c r="T6" s="2150">
        <v>12.5</v>
      </c>
      <c r="U6" s="2"/>
    </row>
    <row r="7" spans="1:21" s="414" customFormat="1" ht="26.1" customHeight="1">
      <c r="A7" s="2"/>
      <c r="B7" s="2165"/>
      <c r="C7" s="2166"/>
      <c r="D7" s="2154"/>
      <c r="E7" s="2154"/>
      <c r="F7" s="2154"/>
      <c r="G7" s="2154"/>
      <c r="H7" s="2170"/>
      <c r="I7" s="2154"/>
      <c r="J7" s="2154"/>
      <c r="K7" s="2154"/>
      <c r="L7" s="2161"/>
      <c r="M7" s="2157"/>
      <c r="N7" s="2154"/>
      <c r="O7" s="2154"/>
      <c r="P7" s="2151"/>
      <c r="Q7" s="2157"/>
      <c r="R7" s="2154"/>
      <c r="S7" s="2154"/>
      <c r="T7" s="2151"/>
      <c r="U7" s="2"/>
    </row>
    <row r="8" spans="1:21" s="414" customFormat="1" ht="39" customHeight="1">
      <c r="A8" s="2"/>
      <c r="B8" s="2167"/>
      <c r="C8" s="2168"/>
      <c r="D8" s="2155"/>
      <c r="E8" s="2155"/>
      <c r="F8" s="2155"/>
      <c r="G8" s="2155"/>
      <c r="H8" s="2171"/>
      <c r="I8" s="2155"/>
      <c r="J8" s="2155"/>
      <c r="K8" s="2155"/>
      <c r="L8" s="2162"/>
      <c r="M8" s="2158"/>
      <c r="N8" s="2155"/>
      <c r="O8" s="2155"/>
      <c r="P8" s="2152"/>
      <c r="Q8" s="2158"/>
      <c r="R8" s="2155"/>
      <c r="S8" s="2155"/>
      <c r="T8" s="2152"/>
      <c r="U8" s="2"/>
    </row>
    <row r="9" spans="1:21" s="414" customFormat="1" ht="18" customHeight="1">
      <c r="A9" s="2"/>
      <c r="B9" s="2030" t="str">
        <f>CurrQtr</f>
        <v>Q3 2022</v>
      </c>
      <c r="C9" s="2031"/>
      <c r="D9" s="1225"/>
      <c r="E9" s="905"/>
      <c r="F9" s="905"/>
      <c r="G9" s="905"/>
      <c r="H9" s="921"/>
      <c r="I9" s="905"/>
      <c r="J9" s="905"/>
      <c r="K9" s="905"/>
      <c r="L9" s="905"/>
      <c r="M9" s="1225"/>
      <c r="N9" s="905"/>
      <c r="O9" s="905"/>
      <c r="P9" s="921"/>
      <c r="Q9" s="1225"/>
      <c r="R9" s="905"/>
      <c r="S9" s="905"/>
      <c r="T9" s="921"/>
      <c r="U9" s="2"/>
    </row>
    <row r="10" spans="1:21" s="414" customFormat="1" ht="18" customHeight="1">
      <c r="A10" s="2"/>
      <c r="B10" s="1224">
        <v>1</v>
      </c>
      <c r="C10" s="602" t="s">
        <v>1156</v>
      </c>
      <c r="D10" s="455">
        <v>16693</v>
      </c>
      <c r="E10" s="454">
        <v>2598</v>
      </c>
      <c r="F10" s="454">
        <v>1106</v>
      </c>
      <c r="G10" s="454">
        <v>82</v>
      </c>
      <c r="H10" s="453">
        <v>3</v>
      </c>
      <c r="I10" s="454">
        <v>221</v>
      </c>
      <c r="J10" s="454">
        <v>20261</v>
      </c>
      <c r="K10" s="454">
        <v>0</v>
      </c>
      <c r="L10" s="454">
        <v>0</v>
      </c>
      <c r="M10" s="455">
        <v>76</v>
      </c>
      <c r="N10" s="454">
        <v>3583</v>
      </c>
      <c r="O10" s="454">
        <v>0</v>
      </c>
      <c r="P10" s="453">
        <v>0</v>
      </c>
      <c r="Q10" s="455">
        <v>6</v>
      </c>
      <c r="R10" s="454">
        <v>286</v>
      </c>
      <c r="S10" s="454">
        <v>0</v>
      </c>
      <c r="T10" s="453">
        <v>0</v>
      </c>
      <c r="U10" s="2"/>
    </row>
    <row r="11" spans="1:21" s="414" customFormat="1" ht="14.85" customHeight="1">
      <c r="A11" s="2"/>
      <c r="B11" s="1133">
        <v>2</v>
      </c>
      <c r="C11" s="902" t="s">
        <v>1155</v>
      </c>
      <c r="D11" s="349">
        <v>16693</v>
      </c>
      <c r="E11" s="348">
        <v>2598</v>
      </c>
      <c r="F11" s="348">
        <v>1106</v>
      </c>
      <c r="G11" s="348">
        <v>82</v>
      </c>
      <c r="H11" s="347">
        <v>3</v>
      </c>
      <c r="I11" s="348">
        <v>221</v>
      </c>
      <c r="J11" s="348">
        <v>20261</v>
      </c>
      <c r="K11" s="348">
        <v>0</v>
      </c>
      <c r="L11" s="348">
        <v>0</v>
      </c>
      <c r="M11" s="349">
        <v>76</v>
      </c>
      <c r="N11" s="348">
        <v>3583</v>
      </c>
      <c r="O11" s="348">
        <v>0</v>
      </c>
      <c r="P11" s="347">
        <v>0</v>
      </c>
      <c r="Q11" s="349">
        <v>6</v>
      </c>
      <c r="R11" s="348">
        <v>286</v>
      </c>
      <c r="S11" s="348">
        <v>0</v>
      </c>
      <c r="T11" s="347">
        <v>0</v>
      </c>
      <c r="U11" s="2"/>
    </row>
    <row r="12" spans="1:21" s="414" customFormat="1" ht="14.85" customHeight="1">
      <c r="A12" s="2"/>
      <c r="B12" s="1133">
        <v>3</v>
      </c>
      <c r="C12" s="1222" t="s">
        <v>1153</v>
      </c>
      <c r="D12" s="349">
        <v>16693</v>
      </c>
      <c r="E12" s="348">
        <v>2598</v>
      </c>
      <c r="F12" s="348">
        <v>1106</v>
      </c>
      <c r="G12" s="348">
        <v>82</v>
      </c>
      <c r="H12" s="347">
        <v>3</v>
      </c>
      <c r="I12" s="348">
        <v>221</v>
      </c>
      <c r="J12" s="348">
        <v>20261</v>
      </c>
      <c r="K12" s="348">
        <v>0</v>
      </c>
      <c r="L12" s="348">
        <v>0</v>
      </c>
      <c r="M12" s="349">
        <v>76</v>
      </c>
      <c r="N12" s="348">
        <v>3583</v>
      </c>
      <c r="O12" s="348">
        <v>0</v>
      </c>
      <c r="P12" s="347">
        <v>0</v>
      </c>
      <c r="Q12" s="349">
        <v>6</v>
      </c>
      <c r="R12" s="348">
        <v>286</v>
      </c>
      <c r="S12" s="348">
        <v>0</v>
      </c>
      <c r="T12" s="347">
        <v>0</v>
      </c>
      <c r="U12" s="2"/>
    </row>
    <row r="13" spans="1:21" s="414" customFormat="1" ht="14.85" customHeight="1">
      <c r="A13" s="2"/>
      <c r="B13" s="1133">
        <v>4</v>
      </c>
      <c r="C13" s="1223" t="s">
        <v>1152</v>
      </c>
      <c r="D13" s="349">
        <v>12652</v>
      </c>
      <c r="E13" s="348">
        <v>1087</v>
      </c>
      <c r="F13" s="348">
        <v>41</v>
      </c>
      <c r="G13" s="348">
        <v>0</v>
      </c>
      <c r="H13" s="347">
        <v>3</v>
      </c>
      <c r="I13" s="348">
        <v>221</v>
      </c>
      <c r="J13" s="348">
        <v>13562</v>
      </c>
      <c r="K13" s="348">
        <v>0</v>
      </c>
      <c r="L13" s="348">
        <v>0</v>
      </c>
      <c r="M13" s="349">
        <v>76</v>
      </c>
      <c r="N13" s="348">
        <v>1854</v>
      </c>
      <c r="O13" s="348">
        <v>0</v>
      </c>
      <c r="P13" s="347">
        <v>0</v>
      </c>
      <c r="Q13" s="349">
        <v>6</v>
      </c>
      <c r="R13" s="348">
        <v>148</v>
      </c>
      <c r="S13" s="348">
        <v>0</v>
      </c>
      <c r="T13" s="347">
        <v>0</v>
      </c>
      <c r="U13" s="2"/>
    </row>
    <row r="14" spans="1:21" s="414" customFormat="1" ht="14.85" customHeight="1">
      <c r="A14" s="2"/>
      <c r="B14" s="1133">
        <v>5</v>
      </c>
      <c r="C14" s="1223" t="s">
        <v>1151</v>
      </c>
      <c r="D14" s="349">
        <v>4041</v>
      </c>
      <c r="E14" s="348">
        <v>1511</v>
      </c>
      <c r="F14" s="348">
        <v>1065</v>
      </c>
      <c r="G14" s="348">
        <v>82</v>
      </c>
      <c r="H14" s="347">
        <v>0</v>
      </c>
      <c r="I14" s="348">
        <v>0</v>
      </c>
      <c r="J14" s="348">
        <v>6699</v>
      </c>
      <c r="K14" s="348">
        <v>0</v>
      </c>
      <c r="L14" s="348">
        <v>0</v>
      </c>
      <c r="M14" s="349">
        <v>0</v>
      </c>
      <c r="N14" s="348">
        <v>1729</v>
      </c>
      <c r="O14" s="348">
        <v>0</v>
      </c>
      <c r="P14" s="347">
        <v>0</v>
      </c>
      <c r="Q14" s="349">
        <v>0</v>
      </c>
      <c r="R14" s="348">
        <v>138</v>
      </c>
      <c r="S14" s="348">
        <v>0</v>
      </c>
      <c r="T14" s="347">
        <v>0</v>
      </c>
      <c r="U14" s="2"/>
    </row>
    <row r="15" spans="1:21" s="414" customFormat="1" ht="14.85" customHeight="1">
      <c r="A15" s="2"/>
      <c r="B15" s="1133">
        <v>6</v>
      </c>
      <c r="C15" s="1222" t="s">
        <v>1150</v>
      </c>
      <c r="D15" s="349">
        <v>0</v>
      </c>
      <c r="E15" s="348">
        <v>0</v>
      </c>
      <c r="F15" s="348">
        <v>0</v>
      </c>
      <c r="G15" s="348">
        <v>0</v>
      </c>
      <c r="H15" s="347">
        <v>0</v>
      </c>
      <c r="I15" s="348">
        <v>0</v>
      </c>
      <c r="J15" s="348">
        <v>0</v>
      </c>
      <c r="K15" s="348">
        <v>0</v>
      </c>
      <c r="L15" s="348">
        <v>0</v>
      </c>
      <c r="M15" s="349">
        <v>0</v>
      </c>
      <c r="N15" s="348">
        <v>0</v>
      </c>
      <c r="O15" s="348">
        <v>0</v>
      </c>
      <c r="P15" s="347">
        <v>0</v>
      </c>
      <c r="Q15" s="349">
        <v>0</v>
      </c>
      <c r="R15" s="348">
        <v>0</v>
      </c>
      <c r="S15" s="348">
        <v>0</v>
      </c>
      <c r="T15" s="347">
        <v>0</v>
      </c>
      <c r="U15" s="2"/>
    </row>
    <row r="16" spans="1:21" s="414" customFormat="1" ht="14.85" customHeight="1">
      <c r="A16" s="2"/>
      <c r="B16" s="1133">
        <v>7</v>
      </c>
      <c r="C16" s="1223" t="s">
        <v>1149</v>
      </c>
      <c r="D16" s="349">
        <v>0</v>
      </c>
      <c r="E16" s="348">
        <v>0</v>
      </c>
      <c r="F16" s="348">
        <v>0</v>
      </c>
      <c r="G16" s="348">
        <v>0</v>
      </c>
      <c r="H16" s="347">
        <v>0</v>
      </c>
      <c r="I16" s="348">
        <v>0</v>
      </c>
      <c r="J16" s="348">
        <v>0</v>
      </c>
      <c r="K16" s="348">
        <v>0</v>
      </c>
      <c r="L16" s="348">
        <v>0</v>
      </c>
      <c r="M16" s="349">
        <v>0</v>
      </c>
      <c r="N16" s="348">
        <v>0</v>
      </c>
      <c r="O16" s="348">
        <v>0</v>
      </c>
      <c r="P16" s="347">
        <v>0</v>
      </c>
      <c r="Q16" s="349">
        <v>0</v>
      </c>
      <c r="R16" s="348">
        <v>0</v>
      </c>
      <c r="S16" s="348">
        <v>0</v>
      </c>
      <c r="T16" s="347">
        <v>0</v>
      </c>
      <c r="U16" s="2"/>
    </row>
    <row r="17" spans="1:21" s="414" customFormat="1" ht="14.85" customHeight="1">
      <c r="A17" s="2"/>
      <c r="B17" s="1133">
        <v>8</v>
      </c>
      <c r="C17" s="1223" t="s">
        <v>1148</v>
      </c>
      <c r="D17" s="349">
        <v>0</v>
      </c>
      <c r="E17" s="348">
        <v>0</v>
      </c>
      <c r="F17" s="348">
        <v>0</v>
      </c>
      <c r="G17" s="348">
        <v>0</v>
      </c>
      <c r="H17" s="347">
        <v>0</v>
      </c>
      <c r="I17" s="348">
        <v>0</v>
      </c>
      <c r="J17" s="348">
        <v>0</v>
      </c>
      <c r="K17" s="348">
        <v>0</v>
      </c>
      <c r="L17" s="348">
        <v>0</v>
      </c>
      <c r="M17" s="349">
        <v>0</v>
      </c>
      <c r="N17" s="348">
        <v>0</v>
      </c>
      <c r="O17" s="348">
        <v>0</v>
      </c>
      <c r="P17" s="347">
        <v>0</v>
      </c>
      <c r="Q17" s="349">
        <v>0</v>
      </c>
      <c r="R17" s="348">
        <v>0</v>
      </c>
      <c r="S17" s="348">
        <v>0</v>
      </c>
      <c r="T17" s="347">
        <v>0</v>
      </c>
      <c r="U17" s="2"/>
    </row>
    <row r="18" spans="1:21" s="414" customFormat="1" ht="14.85" customHeight="1">
      <c r="A18" s="2"/>
      <c r="B18" s="1133">
        <v>9</v>
      </c>
      <c r="C18" s="902" t="s">
        <v>1154</v>
      </c>
      <c r="D18" s="349">
        <v>0</v>
      </c>
      <c r="E18" s="348">
        <v>0</v>
      </c>
      <c r="F18" s="348">
        <v>0</v>
      </c>
      <c r="G18" s="348">
        <v>0</v>
      </c>
      <c r="H18" s="347">
        <v>0</v>
      </c>
      <c r="I18" s="348">
        <v>0</v>
      </c>
      <c r="J18" s="348">
        <v>0</v>
      </c>
      <c r="K18" s="348">
        <v>0</v>
      </c>
      <c r="L18" s="348">
        <v>0</v>
      </c>
      <c r="M18" s="349">
        <v>0</v>
      </c>
      <c r="N18" s="348">
        <v>0</v>
      </c>
      <c r="O18" s="348">
        <v>0</v>
      </c>
      <c r="P18" s="347">
        <v>0</v>
      </c>
      <c r="Q18" s="349">
        <v>0</v>
      </c>
      <c r="R18" s="348">
        <v>0</v>
      </c>
      <c r="S18" s="348">
        <v>0</v>
      </c>
      <c r="T18" s="347">
        <v>0</v>
      </c>
      <c r="U18" s="2"/>
    </row>
    <row r="19" spans="1:21" s="414" customFormat="1" ht="14.85" customHeight="1">
      <c r="A19" s="2"/>
      <c r="B19" s="1133">
        <v>10</v>
      </c>
      <c r="C19" s="1222" t="s">
        <v>1153</v>
      </c>
      <c r="D19" s="349">
        <v>0</v>
      </c>
      <c r="E19" s="348">
        <v>0</v>
      </c>
      <c r="F19" s="348">
        <v>0</v>
      </c>
      <c r="G19" s="348">
        <v>0</v>
      </c>
      <c r="H19" s="347">
        <v>0</v>
      </c>
      <c r="I19" s="348">
        <v>0</v>
      </c>
      <c r="J19" s="348">
        <v>0</v>
      </c>
      <c r="K19" s="348">
        <v>0</v>
      </c>
      <c r="L19" s="348">
        <v>0</v>
      </c>
      <c r="M19" s="349">
        <v>0</v>
      </c>
      <c r="N19" s="348">
        <v>0</v>
      </c>
      <c r="O19" s="348">
        <v>0</v>
      </c>
      <c r="P19" s="347">
        <v>0</v>
      </c>
      <c r="Q19" s="349">
        <v>0</v>
      </c>
      <c r="R19" s="348">
        <v>0</v>
      </c>
      <c r="S19" s="348">
        <v>0</v>
      </c>
      <c r="T19" s="347">
        <v>0</v>
      </c>
      <c r="U19" s="2"/>
    </row>
    <row r="20" spans="1:21" s="414" customFormat="1" ht="14.85" customHeight="1">
      <c r="A20" s="2"/>
      <c r="B20" s="1133">
        <v>11</v>
      </c>
      <c r="C20" s="1221" t="s">
        <v>1152</v>
      </c>
      <c r="D20" s="349">
        <v>0</v>
      </c>
      <c r="E20" s="348">
        <v>0</v>
      </c>
      <c r="F20" s="348">
        <v>0</v>
      </c>
      <c r="G20" s="348">
        <v>0</v>
      </c>
      <c r="H20" s="347">
        <v>0</v>
      </c>
      <c r="I20" s="348">
        <v>0</v>
      </c>
      <c r="J20" s="348">
        <v>0</v>
      </c>
      <c r="K20" s="348">
        <v>0</v>
      </c>
      <c r="L20" s="348">
        <v>0</v>
      </c>
      <c r="M20" s="349">
        <v>0</v>
      </c>
      <c r="N20" s="348">
        <v>0</v>
      </c>
      <c r="O20" s="348">
        <v>0</v>
      </c>
      <c r="P20" s="347">
        <v>0</v>
      </c>
      <c r="Q20" s="349">
        <v>0</v>
      </c>
      <c r="R20" s="348">
        <v>0</v>
      </c>
      <c r="S20" s="348">
        <v>0</v>
      </c>
      <c r="T20" s="347">
        <v>0</v>
      </c>
      <c r="U20" s="2"/>
    </row>
    <row r="21" spans="1:21" s="414" customFormat="1" ht="14.85" customHeight="1">
      <c r="A21" s="2"/>
      <c r="B21" s="1133">
        <v>12</v>
      </c>
      <c r="C21" s="1221" t="s">
        <v>1151</v>
      </c>
      <c r="D21" s="349">
        <v>0</v>
      </c>
      <c r="E21" s="348">
        <v>0</v>
      </c>
      <c r="F21" s="348">
        <v>0</v>
      </c>
      <c r="G21" s="348">
        <v>0</v>
      </c>
      <c r="H21" s="347">
        <v>0</v>
      </c>
      <c r="I21" s="348">
        <v>0</v>
      </c>
      <c r="J21" s="348">
        <v>0</v>
      </c>
      <c r="K21" s="348">
        <v>0</v>
      </c>
      <c r="L21" s="348">
        <v>0</v>
      </c>
      <c r="M21" s="349">
        <v>0</v>
      </c>
      <c r="N21" s="348">
        <v>0</v>
      </c>
      <c r="O21" s="348">
        <v>0</v>
      </c>
      <c r="P21" s="347">
        <v>0</v>
      </c>
      <c r="Q21" s="349">
        <v>0</v>
      </c>
      <c r="R21" s="348">
        <v>0</v>
      </c>
      <c r="S21" s="348">
        <v>0</v>
      </c>
      <c r="T21" s="347">
        <v>0</v>
      </c>
      <c r="U21" s="2"/>
    </row>
    <row r="22" spans="1:21" s="414" customFormat="1" ht="14.85" customHeight="1">
      <c r="A22" s="2"/>
      <c r="B22" s="1133">
        <v>13</v>
      </c>
      <c r="C22" s="1171" t="s">
        <v>1150</v>
      </c>
      <c r="D22" s="349">
        <v>0</v>
      </c>
      <c r="E22" s="348">
        <v>0</v>
      </c>
      <c r="F22" s="348">
        <v>0</v>
      </c>
      <c r="G22" s="348">
        <v>0</v>
      </c>
      <c r="H22" s="347">
        <v>0</v>
      </c>
      <c r="I22" s="348">
        <v>0</v>
      </c>
      <c r="J22" s="348">
        <v>0</v>
      </c>
      <c r="K22" s="348">
        <v>0</v>
      </c>
      <c r="L22" s="348">
        <v>0</v>
      </c>
      <c r="M22" s="349">
        <v>0</v>
      </c>
      <c r="N22" s="348">
        <v>0</v>
      </c>
      <c r="O22" s="348">
        <v>0</v>
      </c>
      <c r="P22" s="347">
        <v>0</v>
      </c>
      <c r="Q22" s="349">
        <v>0</v>
      </c>
      <c r="R22" s="348">
        <v>0</v>
      </c>
      <c r="S22" s="348">
        <v>0</v>
      </c>
      <c r="T22" s="347">
        <v>0</v>
      </c>
      <c r="U22" s="2"/>
    </row>
    <row r="23" spans="1:21" s="414" customFormat="1" ht="14.85" customHeight="1">
      <c r="A23" s="2"/>
      <c r="B23" s="1133">
        <v>14</v>
      </c>
      <c r="C23" s="1221" t="s">
        <v>1149</v>
      </c>
      <c r="D23" s="349">
        <v>0</v>
      </c>
      <c r="E23" s="348">
        <v>0</v>
      </c>
      <c r="F23" s="348">
        <v>0</v>
      </c>
      <c r="G23" s="348">
        <v>0</v>
      </c>
      <c r="H23" s="347">
        <v>0</v>
      </c>
      <c r="I23" s="348">
        <v>0</v>
      </c>
      <c r="J23" s="348">
        <v>0</v>
      </c>
      <c r="K23" s="348">
        <v>0</v>
      </c>
      <c r="L23" s="348">
        <v>0</v>
      </c>
      <c r="M23" s="349">
        <v>0</v>
      </c>
      <c r="N23" s="348">
        <v>0</v>
      </c>
      <c r="O23" s="348">
        <v>0</v>
      </c>
      <c r="P23" s="347">
        <v>0</v>
      </c>
      <c r="Q23" s="349">
        <v>0</v>
      </c>
      <c r="R23" s="348">
        <v>0</v>
      </c>
      <c r="S23" s="348">
        <v>0</v>
      </c>
      <c r="T23" s="347">
        <v>0</v>
      </c>
      <c r="U23" s="2"/>
    </row>
    <row r="24" spans="1:21" s="414" customFormat="1" ht="14.1" customHeight="1">
      <c r="A24" s="2"/>
      <c r="B24" s="1220">
        <v>15</v>
      </c>
      <c r="C24" s="1219" t="s">
        <v>1148</v>
      </c>
      <c r="D24" s="1218">
        <v>0</v>
      </c>
      <c r="E24" s="747">
        <v>0</v>
      </c>
      <c r="F24" s="747">
        <v>0</v>
      </c>
      <c r="G24" s="747">
        <v>0</v>
      </c>
      <c r="H24" s="746">
        <v>0</v>
      </c>
      <c r="I24" s="747">
        <v>0</v>
      </c>
      <c r="J24" s="747">
        <v>0</v>
      </c>
      <c r="K24" s="747">
        <v>0</v>
      </c>
      <c r="L24" s="747">
        <v>0</v>
      </c>
      <c r="M24" s="1218">
        <v>0</v>
      </c>
      <c r="N24" s="747">
        <v>0</v>
      </c>
      <c r="O24" s="747">
        <v>0</v>
      </c>
      <c r="P24" s="746">
        <v>0</v>
      </c>
      <c r="Q24" s="1218">
        <v>0</v>
      </c>
      <c r="R24" s="747">
        <v>0</v>
      </c>
      <c r="S24" s="747">
        <v>0</v>
      </c>
      <c r="T24" s="746">
        <v>0</v>
      </c>
      <c r="U24" s="2"/>
    </row>
    <row r="25" spans="1:21" s="414" customFormat="1" ht="6.6" customHeight="1">
      <c r="A25" s="2"/>
      <c r="B25" s="1091"/>
      <c r="C25" s="1217"/>
      <c r="D25" s="849"/>
      <c r="E25" s="849"/>
      <c r="F25" s="849"/>
      <c r="G25" s="849"/>
      <c r="H25" s="849"/>
      <c r="I25" s="849"/>
      <c r="J25" s="849"/>
      <c r="K25" s="849"/>
      <c r="L25" s="849"/>
      <c r="M25" s="849"/>
      <c r="N25" s="849"/>
      <c r="O25" s="849"/>
      <c r="P25" s="849"/>
      <c r="Q25" s="849"/>
      <c r="R25" s="849"/>
      <c r="S25" s="849"/>
      <c r="T25" s="849"/>
      <c r="U25" s="2"/>
    </row>
    <row r="26" spans="1:21" s="414" customFormat="1" ht="18" customHeight="1">
      <c r="A26" s="2"/>
      <c r="B26" s="2030" t="str">
        <f>LastQtr</f>
        <v>Q2 2022</v>
      </c>
      <c r="C26" s="2031"/>
      <c r="D26" s="1225"/>
      <c r="E26" s="905"/>
      <c r="F26" s="905"/>
      <c r="G26" s="905"/>
      <c r="H26" s="921"/>
      <c r="I26" s="905"/>
      <c r="J26" s="905"/>
      <c r="K26" s="905"/>
      <c r="L26" s="905"/>
      <c r="M26" s="1225"/>
      <c r="N26" s="905"/>
      <c r="O26" s="905"/>
      <c r="P26" s="921"/>
      <c r="Q26" s="1225"/>
      <c r="R26" s="905"/>
      <c r="S26" s="905"/>
      <c r="T26" s="921"/>
      <c r="U26" s="2"/>
    </row>
    <row r="27" spans="1:21" s="414" customFormat="1" ht="18" customHeight="1">
      <c r="A27" s="2"/>
      <c r="B27" s="1224">
        <v>1</v>
      </c>
      <c r="C27" s="602" t="s">
        <v>1156</v>
      </c>
      <c r="D27" s="455">
        <v>13463</v>
      </c>
      <c r="E27" s="454">
        <v>2541</v>
      </c>
      <c r="F27" s="454">
        <v>1121</v>
      </c>
      <c r="G27" s="454">
        <v>82</v>
      </c>
      <c r="H27" s="453">
        <v>3</v>
      </c>
      <c r="I27" s="454">
        <v>272</v>
      </c>
      <c r="J27" s="454">
        <v>16938</v>
      </c>
      <c r="K27" s="454">
        <v>0</v>
      </c>
      <c r="L27" s="454">
        <v>0</v>
      </c>
      <c r="M27" s="455">
        <v>84</v>
      </c>
      <c r="N27" s="454">
        <v>3234</v>
      </c>
      <c r="O27" s="454">
        <v>0</v>
      </c>
      <c r="P27" s="453">
        <v>0</v>
      </c>
      <c r="Q27" s="455">
        <v>7</v>
      </c>
      <c r="R27" s="454">
        <v>258</v>
      </c>
      <c r="S27" s="454">
        <v>0</v>
      </c>
      <c r="T27" s="453">
        <v>0</v>
      </c>
      <c r="U27" s="2"/>
    </row>
    <row r="28" spans="1:21" s="414" customFormat="1" ht="14.85" customHeight="1">
      <c r="A28" s="2"/>
      <c r="B28" s="1133">
        <v>2</v>
      </c>
      <c r="C28" s="902" t="s">
        <v>1155</v>
      </c>
      <c r="D28" s="349">
        <v>13463</v>
      </c>
      <c r="E28" s="348">
        <v>2541</v>
      </c>
      <c r="F28" s="348">
        <v>1121</v>
      </c>
      <c r="G28" s="348">
        <v>82</v>
      </c>
      <c r="H28" s="347">
        <v>3</v>
      </c>
      <c r="I28" s="348">
        <v>272</v>
      </c>
      <c r="J28" s="348">
        <v>16938</v>
      </c>
      <c r="K28" s="348">
        <v>0</v>
      </c>
      <c r="L28" s="348">
        <v>0</v>
      </c>
      <c r="M28" s="349">
        <v>84</v>
      </c>
      <c r="N28" s="348">
        <v>3234</v>
      </c>
      <c r="O28" s="348">
        <v>0</v>
      </c>
      <c r="P28" s="347">
        <v>0</v>
      </c>
      <c r="Q28" s="349">
        <v>7</v>
      </c>
      <c r="R28" s="348">
        <v>258</v>
      </c>
      <c r="S28" s="348">
        <v>0</v>
      </c>
      <c r="T28" s="347">
        <v>0</v>
      </c>
      <c r="U28" s="2"/>
    </row>
    <row r="29" spans="1:21" s="414" customFormat="1" ht="14.85" customHeight="1">
      <c r="A29" s="2"/>
      <c r="B29" s="1133">
        <v>3</v>
      </c>
      <c r="C29" s="1222" t="s">
        <v>1153</v>
      </c>
      <c r="D29" s="349">
        <v>13463</v>
      </c>
      <c r="E29" s="348">
        <v>2541</v>
      </c>
      <c r="F29" s="348">
        <v>1121</v>
      </c>
      <c r="G29" s="348">
        <v>82</v>
      </c>
      <c r="H29" s="347">
        <v>3</v>
      </c>
      <c r="I29" s="348">
        <v>272</v>
      </c>
      <c r="J29" s="348">
        <v>16938</v>
      </c>
      <c r="K29" s="348">
        <v>0</v>
      </c>
      <c r="L29" s="348">
        <v>0</v>
      </c>
      <c r="M29" s="349">
        <v>84</v>
      </c>
      <c r="N29" s="348">
        <v>3234</v>
      </c>
      <c r="O29" s="348">
        <v>0</v>
      </c>
      <c r="P29" s="347">
        <v>0</v>
      </c>
      <c r="Q29" s="349">
        <v>7</v>
      </c>
      <c r="R29" s="348">
        <v>258</v>
      </c>
      <c r="S29" s="348">
        <v>0</v>
      </c>
      <c r="T29" s="347">
        <v>0</v>
      </c>
      <c r="U29" s="2"/>
    </row>
    <row r="30" spans="1:21" s="414" customFormat="1" ht="14.85" customHeight="1">
      <c r="A30" s="2"/>
      <c r="B30" s="1133">
        <v>4</v>
      </c>
      <c r="C30" s="1223" t="s">
        <v>1152</v>
      </c>
      <c r="D30" s="349">
        <v>9383</v>
      </c>
      <c r="E30" s="348">
        <v>1055</v>
      </c>
      <c r="F30" s="348">
        <v>52</v>
      </c>
      <c r="G30" s="348">
        <v>0</v>
      </c>
      <c r="H30" s="347">
        <v>3</v>
      </c>
      <c r="I30" s="348">
        <v>272</v>
      </c>
      <c r="J30" s="348">
        <v>10221</v>
      </c>
      <c r="K30" s="348">
        <v>0</v>
      </c>
      <c r="L30" s="348">
        <v>0</v>
      </c>
      <c r="M30" s="349">
        <v>84</v>
      </c>
      <c r="N30" s="348">
        <v>1506</v>
      </c>
      <c r="O30" s="348">
        <v>0</v>
      </c>
      <c r="P30" s="347">
        <v>0</v>
      </c>
      <c r="Q30" s="349">
        <v>7</v>
      </c>
      <c r="R30" s="348">
        <v>120</v>
      </c>
      <c r="S30" s="348">
        <v>0</v>
      </c>
      <c r="T30" s="347">
        <v>0</v>
      </c>
      <c r="U30" s="2"/>
    </row>
    <row r="31" spans="1:21" s="414" customFormat="1" ht="14.85" customHeight="1">
      <c r="A31" s="2"/>
      <c r="B31" s="1133">
        <v>5</v>
      </c>
      <c r="C31" s="1223" t="s">
        <v>1151</v>
      </c>
      <c r="D31" s="349">
        <v>4080</v>
      </c>
      <c r="E31" s="348">
        <v>1486</v>
      </c>
      <c r="F31" s="348">
        <v>1069</v>
      </c>
      <c r="G31" s="348">
        <v>82</v>
      </c>
      <c r="H31" s="347">
        <v>0</v>
      </c>
      <c r="I31" s="348">
        <v>0</v>
      </c>
      <c r="J31" s="348">
        <v>6717</v>
      </c>
      <c r="K31" s="348">
        <v>0</v>
      </c>
      <c r="L31" s="348">
        <v>0</v>
      </c>
      <c r="M31" s="349">
        <v>0</v>
      </c>
      <c r="N31" s="348">
        <v>1728</v>
      </c>
      <c r="O31" s="348">
        <v>0</v>
      </c>
      <c r="P31" s="347">
        <v>0</v>
      </c>
      <c r="Q31" s="349">
        <v>0</v>
      </c>
      <c r="R31" s="348">
        <v>138</v>
      </c>
      <c r="S31" s="348">
        <v>0</v>
      </c>
      <c r="T31" s="347">
        <v>0</v>
      </c>
      <c r="U31" s="2"/>
    </row>
    <row r="32" spans="1:21" s="414" customFormat="1" ht="14.85" customHeight="1">
      <c r="A32" s="2"/>
      <c r="B32" s="1133">
        <v>6</v>
      </c>
      <c r="C32" s="1222" t="s">
        <v>1150</v>
      </c>
      <c r="D32" s="349">
        <v>0</v>
      </c>
      <c r="E32" s="348">
        <v>0</v>
      </c>
      <c r="F32" s="348">
        <v>0</v>
      </c>
      <c r="G32" s="348">
        <v>0</v>
      </c>
      <c r="H32" s="347">
        <v>0</v>
      </c>
      <c r="I32" s="348">
        <v>0</v>
      </c>
      <c r="J32" s="348">
        <v>0</v>
      </c>
      <c r="K32" s="348">
        <v>0</v>
      </c>
      <c r="L32" s="348">
        <v>0</v>
      </c>
      <c r="M32" s="349">
        <v>0</v>
      </c>
      <c r="N32" s="348">
        <v>0</v>
      </c>
      <c r="O32" s="348">
        <v>0</v>
      </c>
      <c r="P32" s="347">
        <v>0</v>
      </c>
      <c r="Q32" s="349">
        <v>0</v>
      </c>
      <c r="R32" s="348">
        <v>0</v>
      </c>
      <c r="S32" s="348">
        <v>0</v>
      </c>
      <c r="T32" s="347">
        <v>0</v>
      </c>
      <c r="U32" s="2"/>
    </row>
    <row r="33" spans="1:21" s="414" customFormat="1" ht="14.85" customHeight="1">
      <c r="A33" s="2"/>
      <c r="B33" s="1133">
        <v>7</v>
      </c>
      <c r="C33" s="1223" t="s">
        <v>1149</v>
      </c>
      <c r="D33" s="349">
        <v>0</v>
      </c>
      <c r="E33" s="348">
        <v>0</v>
      </c>
      <c r="F33" s="348">
        <v>0</v>
      </c>
      <c r="G33" s="348">
        <v>0</v>
      </c>
      <c r="H33" s="347">
        <v>0</v>
      </c>
      <c r="I33" s="348">
        <v>0</v>
      </c>
      <c r="J33" s="348">
        <v>0</v>
      </c>
      <c r="K33" s="348">
        <v>0</v>
      </c>
      <c r="L33" s="348">
        <v>0</v>
      </c>
      <c r="M33" s="349">
        <v>0</v>
      </c>
      <c r="N33" s="348">
        <v>0</v>
      </c>
      <c r="O33" s="348">
        <v>0</v>
      </c>
      <c r="P33" s="347">
        <v>0</v>
      </c>
      <c r="Q33" s="349">
        <v>0</v>
      </c>
      <c r="R33" s="348">
        <v>0</v>
      </c>
      <c r="S33" s="348">
        <v>0</v>
      </c>
      <c r="T33" s="347">
        <v>0</v>
      </c>
      <c r="U33" s="2"/>
    </row>
    <row r="34" spans="1:21" s="414" customFormat="1" ht="14.85" customHeight="1">
      <c r="A34" s="2"/>
      <c r="B34" s="1133">
        <v>8</v>
      </c>
      <c r="C34" s="1223" t="s">
        <v>1148</v>
      </c>
      <c r="D34" s="349">
        <v>0</v>
      </c>
      <c r="E34" s="348">
        <v>0</v>
      </c>
      <c r="F34" s="348">
        <v>0</v>
      </c>
      <c r="G34" s="348">
        <v>0</v>
      </c>
      <c r="H34" s="347">
        <v>0</v>
      </c>
      <c r="I34" s="348">
        <v>0</v>
      </c>
      <c r="J34" s="348">
        <v>0</v>
      </c>
      <c r="K34" s="348">
        <v>0</v>
      </c>
      <c r="L34" s="348">
        <v>0</v>
      </c>
      <c r="M34" s="349">
        <v>0</v>
      </c>
      <c r="N34" s="348">
        <v>0</v>
      </c>
      <c r="O34" s="348">
        <v>0</v>
      </c>
      <c r="P34" s="347">
        <v>0</v>
      </c>
      <c r="Q34" s="349">
        <v>0</v>
      </c>
      <c r="R34" s="348">
        <v>0</v>
      </c>
      <c r="S34" s="348">
        <v>0</v>
      </c>
      <c r="T34" s="347">
        <v>0</v>
      </c>
      <c r="U34" s="2"/>
    </row>
    <row r="35" spans="1:21" s="414" customFormat="1" ht="14.85" customHeight="1">
      <c r="A35" s="2"/>
      <c r="B35" s="1133">
        <v>9</v>
      </c>
      <c r="C35" s="902" t="s">
        <v>1154</v>
      </c>
      <c r="D35" s="349">
        <v>0</v>
      </c>
      <c r="E35" s="348">
        <v>0</v>
      </c>
      <c r="F35" s="348">
        <v>0</v>
      </c>
      <c r="G35" s="348">
        <v>0</v>
      </c>
      <c r="H35" s="347">
        <v>0</v>
      </c>
      <c r="I35" s="348">
        <v>0</v>
      </c>
      <c r="J35" s="348">
        <v>0</v>
      </c>
      <c r="K35" s="348">
        <v>0</v>
      </c>
      <c r="L35" s="348">
        <v>0</v>
      </c>
      <c r="M35" s="349">
        <v>0</v>
      </c>
      <c r="N35" s="348">
        <v>0</v>
      </c>
      <c r="O35" s="348">
        <v>0</v>
      </c>
      <c r="P35" s="347">
        <v>0</v>
      </c>
      <c r="Q35" s="349">
        <v>0</v>
      </c>
      <c r="R35" s="348">
        <v>0</v>
      </c>
      <c r="S35" s="348">
        <v>0</v>
      </c>
      <c r="T35" s="347">
        <v>0</v>
      </c>
      <c r="U35" s="2"/>
    </row>
    <row r="36" spans="1:21" s="414" customFormat="1" ht="14.85" customHeight="1">
      <c r="A36" s="2"/>
      <c r="B36" s="1133">
        <v>10</v>
      </c>
      <c r="C36" s="1222" t="s">
        <v>1153</v>
      </c>
      <c r="D36" s="349">
        <v>0</v>
      </c>
      <c r="E36" s="348">
        <v>0</v>
      </c>
      <c r="F36" s="348">
        <v>0</v>
      </c>
      <c r="G36" s="348">
        <v>0</v>
      </c>
      <c r="H36" s="347">
        <v>0</v>
      </c>
      <c r="I36" s="348">
        <v>0</v>
      </c>
      <c r="J36" s="348">
        <v>0</v>
      </c>
      <c r="K36" s="348">
        <v>0</v>
      </c>
      <c r="L36" s="348">
        <v>0</v>
      </c>
      <c r="M36" s="349">
        <v>0</v>
      </c>
      <c r="N36" s="348">
        <v>0</v>
      </c>
      <c r="O36" s="348">
        <v>0</v>
      </c>
      <c r="P36" s="347">
        <v>0</v>
      </c>
      <c r="Q36" s="349">
        <v>0</v>
      </c>
      <c r="R36" s="348">
        <v>0</v>
      </c>
      <c r="S36" s="348">
        <v>0</v>
      </c>
      <c r="T36" s="347">
        <v>0</v>
      </c>
      <c r="U36" s="2"/>
    </row>
    <row r="37" spans="1:21" s="414" customFormat="1" ht="14.85" customHeight="1">
      <c r="A37" s="2"/>
      <c r="B37" s="1133">
        <v>11</v>
      </c>
      <c r="C37" s="1221" t="s">
        <v>1152</v>
      </c>
      <c r="D37" s="349">
        <v>0</v>
      </c>
      <c r="E37" s="348">
        <v>0</v>
      </c>
      <c r="F37" s="348">
        <v>0</v>
      </c>
      <c r="G37" s="348">
        <v>0</v>
      </c>
      <c r="H37" s="347">
        <v>0</v>
      </c>
      <c r="I37" s="348">
        <v>0</v>
      </c>
      <c r="J37" s="348">
        <v>0</v>
      </c>
      <c r="K37" s="348">
        <v>0</v>
      </c>
      <c r="L37" s="348">
        <v>0</v>
      </c>
      <c r="M37" s="349">
        <v>0</v>
      </c>
      <c r="N37" s="348">
        <v>0</v>
      </c>
      <c r="O37" s="348">
        <v>0</v>
      </c>
      <c r="P37" s="347">
        <v>0</v>
      </c>
      <c r="Q37" s="349">
        <v>0</v>
      </c>
      <c r="R37" s="348">
        <v>0</v>
      </c>
      <c r="S37" s="348">
        <v>0</v>
      </c>
      <c r="T37" s="347">
        <v>0</v>
      </c>
      <c r="U37" s="2"/>
    </row>
    <row r="38" spans="1:21" s="414" customFormat="1" ht="14.85" customHeight="1">
      <c r="A38" s="2"/>
      <c r="B38" s="1133">
        <v>12</v>
      </c>
      <c r="C38" s="1221" t="s">
        <v>1151</v>
      </c>
      <c r="D38" s="349">
        <v>0</v>
      </c>
      <c r="E38" s="348">
        <v>0</v>
      </c>
      <c r="F38" s="348">
        <v>0</v>
      </c>
      <c r="G38" s="348">
        <v>0</v>
      </c>
      <c r="H38" s="347">
        <v>0</v>
      </c>
      <c r="I38" s="348">
        <v>0</v>
      </c>
      <c r="J38" s="348">
        <v>0</v>
      </c>
      <c r="K38" s="348">
        <v>0</v>
      </c>
      <c r="L38" s="348">
        <v>0</v>
      </c>
      <c r="M38" s="349">
        <v>0</v>
      </c>
      <c r="N38" s="348">
        <v>0</v>
      </c>
      <c r="O38" s="348">
        <v>0</v>
      </c>
      <c r="P38" s="347">
        <v>0</v>
      </c>
      <c r="Q38" s="349">
        <v>0</v>
      </c>
      <c r="R38" s="348">
        <v>0</v>
      </c>
      <c r="S38" s="348">
        <v>0</v>
      </c>
      <c r="T38" s="347">
        <v>0</v>
      </c>
      <c r="U38" s="2"/>
    </row>
    <row r="39" spans="1:21" s="414" customFormat="1" ht="14.85" customHeight="1">
      <c r="A39" s="2"/>
      <c r="B39" s="1133">
        <v>13</v>
      </c>
      <c r="C39" s="1171" t="s">
        <v>1150</v>
      </c>
      <c r="D39" s="349">
        <v>0</v>
      </c>
      <c r="E39" s="348">
        <v>0</v>
      </c>
      <c r="F39" s="348">
        <v>0</v>
      </c>
      <c r="G39" s="348">
        <v>0</v>
      </c>
      <c r="H39" s="347">
        <v>0</v>
      </c>
      <c r="I39" s="348">
        <v>0</v>
      </c>
      <c r="J39" s="348">
        <v>0</v>
      </c>
      <c r="K39" s="348">
        <v>0</v>
      </c>
      <c r="L39" s="348">
        <v>0</v>
      </c>
      <c r="M39" s="349">
        <v>0</v>
      </c>
      <c r="N39" s="348">
        <v>0</v>
      </c>
      <c r="O39" s="348">
        <v>0</v>
      </c>
      <c r="P39" s="347">
        <v>0</v>
      </c>
      <c r="Q39" s="349">
        <v>0</v>
      </c>
      <c r="R39" s="348">
        <v>0</v>
      </c>
      <c r="S39" s="348">
        <v>0</v>
      </c>
      <c r="T39" s="347">
        <v>0</v>
      </c>
      <c r="U39" s="2"/>
    </row>
    <row r="40" spans="1:21" s="414" customFormat="1" ht="14.85" customHeight="1">
      <c r="A40" s="2"/>
      <c r="B40" s="1133">
        <v>14</v>
      </c>
      <c r="C40" s="1221" t="s">
        <v>1149</v>
      </c>
      <c r="D40" s="349">
        <v>0</v>
      </c>
      <c r="E40" s="348">
        <v>0</v>
      </c>
      <c r="F40" s="348">
        <v>0</v>
      </c>
      <c r="G40" s="348">
        <v>0</v>
      </c>
      <c r="H40" s="347">
        <v>0</v>
      </c>
      <c r="I40" s="348">
        <v>0</v>
      </c>
      <c r="J40" s="348">
        <v>0</v>
      </c>
      <c r="K40" s="348">
        <v>0</v>
      </c>
      <c r="L40" s="348">
        <v>0</v>
      </c>
      <c r="M40" s="349">
        <v>0</v>
      </c>
      <c r="N40" s="348">
        <v>0</v>
      </c>
      <c r="O40" s="348">
        <v>0</v>
      </c>
      <c r="P40" s="347">
        <v>0</v>
      </c>
      <c r="Q40" s="349">
        <v>0</v>
      </c>
      <c r="R40" s="348">
        <v>0</v>
      </c>
      <c r="S40" s="348">
        <v>0</v>
      </c>
      <c r="T40" s="347">
        <v>0</v>
      </c>
      <c r="U40" s="2"/>
    </row>
    <row r="41" spans="1:21" s="414" customFormat="1" ht="14.85" customHeight="1">
      <c r="A41" s="2"/>
      <c r="B41" s="1220">
        <v>15</v>
      </c>
      <c r="C41" s="1219" t="s">
        <v>1148</v>
      </c>
      <c r="D41" s="1218">
        <v>0</v>
      </c>
      <c r="E41" s="747">
        <v>0</v>
      </c>
      <c r="F41" s="747">
        <v>0</v>
      </c>
      <c r="G41" s="747">
        <v>0</v>
      </c>
      <c r="H41" s="746">
        <v>0</v>
      </c>
      <c r="I41" s="747">
        <v>0</v>
      </c>
      <c r="J41" s="747">
        <v>0</v>
      </c>
      <c r="K41" s="747">
        <v>0</v>
      </c>
      <c r="L41" s="747">
        <v>0</v>
      </c>
      <c r="M41" s="1218">
        <v>0</v>
      </c>
      <c r="N41" s="747">
        <v>0</v>
      </c>
      <c r="O41" s="747">
        <v>0</v>
      </c>
      <c r="P41" s="746">
        <v>0</v>
      </c>
      <c r="Q41" s="1218">
        <v>0</v>
      </c>
      <c r="R41" s="747">
        <v>0</v>
      </c>
      <c r="S41" s="747">
        <v>0</v>
      </c>
      <c r="T41" s="746">
        <v>0</v>
      </c>
      <c r="U41" s="2"/>
    </row>
    <row r="42" spans="1:21" s="414" customFormat="1" ht="6.6" customHeight="1">
      <c r="A42" s="2"/>
      <c r="B42" s="1091"/>
      <c r="C42" s="1217"/>
      <c r="D42" s="849"/>
      <c r="E42" s="849"/>
      <c r="F42" s="849"/>
      <c r="G42" s="849"/>
      <c r="H42" s="849"/>
      <c r="I42" s="849"/>
      <c r="J42" s="849"/>
      <c r="K42" s="849"/>
      <c r="L42" s="849"/>
      <c r="M42" s="849"/>
      <c r="N42" s="849"/>
      <c r="O42" s="849"/>
      <c r="P42" s="849"/>
      <c r="Q42" s="849"/>
      <c r="R42" s="849"/>
      <c r="S42" s="849"/>
      <c r="T42" s="849"/>
      <c r="U42" s="2"/>
    </row>
    <row r="43" spans="1:21" s="414" customFormat="1" ht="18" customHeight="1">
      <c r="A43" s="2"/>
      <c r="B43" s="2030" t="str">
        <f>Last2Qtr</f>
        <v>Q1 2022</v>
      </c>
      <c r="C43" s="2031"/>
      <c r="D43" s="1225"/>
      <c r="E43" s="905"/>
      <c r="F43" s="905"/>
      <c r="G43" s="905"/>
      <c r="H43" s="921"/>
      <c r="I43" s="905"/>
      <c r="J43" s="905"/>
      <c r="K43" s="905"/>
      <c r="L43" s="905"/>
      <c r="M43" s="1225"/>
      <c r="N43" s="905"/>
      <c r="O43" s="905"/>
      <c r="P43" s="921"/>
      <c r="Q43" s="1225"/>
      <c r="R43" s="905"/>
      <c r="S43" s="905"/>
      <c r="T43" s="921"/>
      <c r="U43" s="2"/>
    </row>
    <row r="44" spans="1:21" s="414" customFormat="1" ht="18" customHeight="1">
      <c r="A44" s="2"/>
      <c r="B44" s="1224">
        <v>1</v>
      </c>
      <c r="C44" s="602" t="s">
        <v>1156</v>
      </c>
      <c r="D44" s="455">
        <v>13810</v>
      </c>
      <c r="E44" s="454">
        <v>2390</v>
      </c>
      <c r="F44" s="454">
        <v>1276</v>
      </c>
      <c r="G44" s="454">
        <v>0</v>
      </c>
      <c r="H44" s="453">
        <v>3</v>
      </c>
      <c r="I44" s="454">
        <v>323</v>
      </c>
      <c r="J44" s="454">
        <v>17156</v>
      </c>
      <c r="K44" s="454">
        <v>0</v>
      </c>
      <c r="L44" s="454">
        <v>0</v>
      </c>
      <c r="M44" s="455">
        <v>91</v>
      </c>
      <c r="N44" s="454">
        <v>3171</v>
      </c>
      <c r="O44" s="454">
        <v>0</v>
      </c>
      <c r="P44" s="453">
        <v>0</v>
      </c>
      <c r="Q44" s="455">
        <v>7</v>
      </c>
      <c r="R44" s="454">
        <v>254</v>
      </c>
      <c r="S44" s="454">
        <v>0</v>
      </c>
      <c r="T44" s="453">
        <v>0</v>
      </c>
      <c r="U44" s="2"/>
    </row>
    <row r="45" spans="1:21" s="414" customFormat="1" ht="14.85" customHeight="1">
      <c r="A45" s="2"/>
      <c r="B45" s="1133">
        <v>2</v>
      </c>
      <c r="C45" s="902" t="s">
        <v>1155</v>
      </c>
      <c r="D45" s="349">
        <v>13810</v>
      </c>
      <c r="E45" s="348">
        <v>2390</v>
      </c>
      <c r="F45" s="348">
        <v>1276</v>
      </c>
      <c r="G45" s="348">
        <v>0</v>
      </c>
      <c r="H45" s="347">
        <v>3</v>
      </c>
      <c r="I45" s="348">
        <v>323</v>
      </c>
      <c r="J45" s="348">
        <v>17156</v>
      </c>
      <c r="K45" s="348">
        <v>0</v>
      </c>
      <c r="L45" s="348">
        <v>0</v>
      </c>
      <c r="M45" s="349">
        <v>91</v>
      </c>
      <c r="N45" s="348">
        <v>3171</v>
      </c>
      <c r="O45" s="348">
        <v>0</v>
      </c>
      <c r="P45" s="347">
        <v>0</v>
      </c>
      <c r="Q45" s="349">
        <v>7</v>
      </c>
      <c r="R45" s="348">
        <v>254</v>
      </c>
      <c r="S45" s="348">
        <v>0</v>
      </c>
      <c r="T45" s="347">
        <v>0</v>
      </c>
      <c r="U45" s="2"/>
    </row>
    <row r="46" spans="1:21" s="414" customFormat="1" ht="14.85" customHeight="1">
      <c r="A46" s="2"/>
      <c r="B46" s="1133">
        <v>3</v>
      </c>
      <c r="C46" s="1222" t="s">
        <v>1153</v>
      </c>
      <c r="D46" s="349">
        <v>13810</v>
      </c>
      <c r="E46" s="348">
        <v>2390</v>
      </c>
      <c r="F46" s="348">
        <v>1276</v>
      </c>
      <c r="G46" s="348">
        <v>0</v>
      </c>
      <c r="H46" s="347">
        <v>3</v>
      </c>
      <c r="I46" s="348">
        <v>323</v>
      </c>
      <c r="J46" s="348">
        <v>17156</v>
      </c>
      <c r="K46" s="348">
        <v>0</v>
      </c>
      <c r="L46" s="348">
        <v>0</v>
      </c>
      <c r="M46" s="349">
        <v>91</v>
      </c>
      <c r="N46" s="348">
        <v>3171</v>
      </c>
      <c r="O46" s="348">
        <v>0</v>
      </c>
      <c r="P46" s="347">
        <v>0</v>
      </c>
      <c r="Q46" s="349">
        <v>7</v>
      </c>
      <c r="R46" s="348">
        <v>254</v>
      </c>
      <c r="S46" s="348">
        <v>0</v>
      </c>
      <c r="T46" s="347">
        <v>0</v>
      </c>
      <c r="U46" s="2"/>
    </row>
    <row r="47" spans="1:21" s="414" customFormat="1" ht="14.85" customHeight="1">
      <c r="A47" s="2"/>
      <c r="B47" s="1133">
        <v>4</v>
      </c>
      <c r="C47" s="1223" t="s">
        <v>1152</v>
      </c>
      <c r="D47" s="349">
        <v>9847</v>
      </c>
      <c r="E47" s="348">
        <v>980</v>
      </c>
      <c r="F47" s="348">
        <v>75</v>
      </c>
      <c r="G47" s="348">
        <v>0</v>
      </c>
      <c r="H47" s="347">
        <v>3</v>
      </c>
      <c r="I47" s="348">
        <v>323</v>
      </c>
      <c r="J47" s="348">
        <v>10582</v>
      </c>
      <c r="K47" s="348">
        <v>0</v>
      </c>
      <c r="L47" s="348">
        <v>0</v>
      </c>
      <c r="M47" s="349">
        <v>91</v>
      </c>
      <c r="N47" s="348">
        <v>1544</v>
      </c>
      <c r="O47" s="348">
        <v>0</v>
      </c>
      <c r="P47" s="347">
        <v>0</v>
      </c>
      <c r="Q47" s="349">
        <v>7</v>
      </c>
      <c r="R47" s="348">
        <v>124</v>
      </c>
      <c r="S47" s="348">
        <v>0</v>
      </c>
      <c r="T47" s="347">
        <v>0</v>
      </c>
      <c r="U47" s="2"/>
    </row>
    <row r="48" spans="1:21" s="414" customFormat="1" ht="14.85" customHeight="1">
      <c r="A48" s="2"/>
      <c r="B48" s="1133">
        <v>5</v>
      </c>
      <c r="C48" s="1223" t="s">
        <v>1151</v>
      </c>
      <c r="D48" s="349">
        <v>3963</v>
      </c>
      <c r="E48" s="348">
        <v>1410</v>
      </c>
      <c r="F48" s="348">
        <v>1201</v>
      </c>
      <c r="G48" s="348">
        <v>0</v>
      </c>
      <c r="H48" s="347">
        <v>0</v>
      </c>
      <c r="I48" s="348">
        <v>0</v>
      </c>
      <c r="J48" s="348">
        <v>6574</v>
      </c>
      <c r="K48" s="348">
        <v>0</v>
      </c>
      <c r="L48" s="348">
        <v>0</v>
      </c>
      <c r="M48" s="349">
        <v>0</v>
      </c>
      <c r="N48" s="348">
        <v>1627</v>
      </c>
      <c r="O48" s="348">
        <v>0</v>
      </c>
      <c r="P48" s="347">
        <v>0</v>
      </c>
      <c r="Q48" s="349">
        <v>0</v>
      </c>
      <c r="R48" s="348">
        <v>130</v>
      </c>
      <c r="S48" s="348">
        <v>0</v>
      </c>
      <c r="T48" s="347">
        <v>0</v>
      </c>
      <c r="U48" s="2"/>
    </row>
    <row r="49" spans="1:21" s="414" customFormat="1" ht="14.85" customHeight="1">
      <c r="A49" s="2"/>
      <c r="B49" s="1133">
        <v>6</v>
      </c>
      <c r="C49" s="1222" t="s">
        <v>1150</v>
      </c>
      <c r="D49" s="349">
        <v>0</v>
      </c>
      <c r="E49" s="348">
        <v>0</v>
      </c>
      <c r="F49" s="348">
        <v>0</v>
      </c>
      <c r="G49" s="348">
        <v>0</v>
      </c>
      <c r="H49" s="347">
        <v>0</v>
      </c>
      <c r="I49" s="348">
        <v>0</v>
      </c>
      <c r="J49" s="348">
        <v>0</v>
      </c>
      <c r="K49" s="348">
        <v>0</v>
      </c>
      <c r="L49" s="348">
        <v>0</v>
      </c>
      <c r="M49" s="349">
        <v>0</v>
      </c>
      <c r="N49" s="348">
        <v>0</v>
      </c>
      <c r="O49" s="348">
        <v>0</v>
      </c>
      <c r="P49" s="347">
        <v>0</v>
      </c>
      <c r="Q49" s="349">
        <v>0</v>
      </c>
      <c r="R49" s="348">
        <v>0</v>
      </c>
      <c r="S49" s="348">
        <v>0</v>
      </c>
      <c r="T49" s="347">
        <v>0</v>
      </c>
      <c r="U49" s="2"/>
    </row>
    <row r="50" spans="1:21" s="414" customFormat="1" ht="14.85" customHeight="1">
      <c r="A50" s="2"/>
      <c r="B50" s="1133">
        <v>7</v>
      </c>
      <c r="C50" s="1223" t="s">
        <v>1149</v>
      </c>
      <c r="D50" s="349">
        <v>0</v>
      </c>
      <c r="E50" s="348">
        <v>0</v>
      </c>
      <c r="F50" s="348">
        <v>0</v>
      </c>
      <c r="G50" s="348">
        <v>0</v>
      </c>
      <c r="H50" s="347">
        <v>0</v>
      </c>
      <c r="I50" s="348">
        <v>0</v>
      </c>
      <c r="J50" s="348">
        <v>0</v>
      </c>
      <c r="K50" s="348">
        <v>0</v>
      </c>
      <c r="L50" s="348">
        <v>0</v>
      </c>
      <c r="M50" s="349">
        <v>0</v>
      </c>
      <c r="N50" s="348">
        <v>0</v>
      </c>
      <c r="O50" s="348">
        <v>0</v>
      </c>
      <c r="P50" s="347">
        <v>0</v>
      </c>
      <c r="Q50" s="349">
        <v>0</v>
      </c>
      <c r="R50" s="348">
        <v>0</v>
      </c>
      <c r="S50" s="348">
        <v>0</v>
      </c>
      <c r="T50" s="347">
        <v>0</v>
      </c>
      <c r="U50" s="2"/>
    </row>
    <row r="51" spans="1:21" s="414" customFormat="1" ht="14.85" customHeight="1">
      <c r="A51" s="2"/>
      <c r="B51" s="1133">
        <v>8</v>
      </c>
      <c r="C51" s="1223" t="s">
        <v>1148</v>
      </c>
      <c r="D51" s="349">
        <v>0</v>
      </c>
      <c r="E51" s="348">
        <v>0</v>
      </c>
      <c r="F51" s="348">
        <v>0</v>
      </c>
      <c r="G51" s="348">
        <v>0</v>
      </c>
      <c r="H51" s="347">
        <v>0</v>
      </c>
      <c r="I51" s="348">
        <v>0</v>
      </c>
      <c r="J51" s="348">
        <v>0</v>
      </c>
      <c r="K51" s="348">
        <v>0</v>
      </c>
      <c r="L51" s="348">
        <v>0</v>
      </c>
      <c r="M51" s="349">
        <v>0</v>
      </c>
      <c r="N51" s="348">
        <v>0</v>
      </c>
      <c r="O51" s="348">
        <v>0</v>
      </c>
      <c r="P51" s="347">
        <v>0</v>
      </c>
      <c r="Q51" s="349">
        <v>0</v>
      </c>
      <c r="R51" s="348">
        <v>0</v>
      </c>
      <c r="S51" s="348">
        <v>0</v>
      </c>
      <c r="T51" s="347">
        <v>0</v>
      </c>
      <c r="U51" s="2"/>
    </row>
    <row r="52" spans="1:21" s="414" customFormat="1" ht="14.85" customHeight="1">
      <c r="A52" s="2"/>
      <c r="B52" s="1133">
        <v>9</v>
      </c>
      <c r="C52" s="902" t="s">
        <v>1154</v>
      </c>
      <c r="D52" s="349">
        <v>0</v>
      </c>
      <c r="E52" s="348">
        <v>0</v>
      </c>
      <c r="F52" s="348">
        <v>0</v>
      </c>
      <c r="G52" s="348">
        <v>0</v>
      </c>
      <c r="H52" s="347">
        <v>0</v>
      </c>
      <c r="I52" s="348">
        <v>0</v>
      </c>
      <c r="J52" s="348">
        <v>0</v>
      </c>
      <c r="K52" s="348">
        <v>0</v>
      </c>
      <c r="L52" s="348">
        <v>0</v>
      </c>
      <c r="M52" s="349">
        <v>0</v>
      </c>
      <c r="N52" s="348">
        <v>0</v>
      </c>
      <c r="O52" s="348">
        <v>0</v>
      </c>
      <c r="P52" s="347">
        <v>0</v>
      </c>
      <c r="Q52" s="349">
        <v>0</v>
      </c>
      <c r="R52" s="348">
        <v>0</v>
      </c>
      <c r="S52" s="348">
        <v>0</v>
      </c>
      <c r="T52" s="347">
        <v>0</v>
      </c>
      <c r="U52" s="2"/>
    </row>
    <row r="53" spans="1:21" s="414" customFormat="1" ht="14.85" customHeight="1">
      <c r="A53" s="2"/>
      <c r="B53" s="1133">
        <v>10</v>
      </c>
      <c r="C53" s="1222" t="s">
        <v>1153</v>
      </c>
      <c r="D53" s="349">
        <v>0</v>
      </c>
      <c r="E53" s="348">
        <v>0</v>
      </c>
      <c r="F53" s="348">
        <v>0</v>
      </c>
      <c r="G53" s="348">
        <v>0</v>
      </c>
      <c r="H53" s="347">
        <v>0</v>
      </c>
      <c r="I53" s="348">
        <v>0</v>
      </c>
      <c r="J53" s="348">
        <v>0</v>
      </c>
      <c r="K53" s="348">
        <v>0</v>
      </c>
      <c r="L53" s="348">
        <v>0</v>
      </c>
      <c r="M53" s="349">
        <v>0</v>
      </c>
      <c r="N53" s="348">
        <v>0</v>
      </c>
      <c r="O53" s="348">
        <v>0</v>
      </c>
      <c r="P53" s="347">
        <v>0</v>
      </c>
      <c r="Q53" s="349">
        <v>0</v>
      </c>
      <c r="R53" s="348">
        <v>0</v>
      </c>
      <c r="S53" s="348">
        <v>0</v>
      </c>
      <c r="T53" s="347">
        <v>0</v>
      </c>
      <c r="U53" s="2"/>
    </row>
    <row r="54" spans="1:21" s="414" customFormat="1" ht="14.85" customHeight="1">
      <c r="A54" s="2"/>
      <c r="B54" s="1133">
        <v>11</v>
      </c>
      <c r="C54" s="1221" t="s">
        <v>1152</v>
      </c>
      <c r="D54" s="349">
        <v>0</v>
      </c>
      <c r="E54" s="348">
        <v>0</v>
      </c>
      <c r="F54" s="348">
        <v>0</v>
      </c>
      <c r="G54" s="348">
        <v>0</v>
      </c>
      <c r="H54" s="347">
        <v>0</v>
      </c>
      <c r="I54" s="348">
        <v>0</v>
      </c>
      <c r="J54" s="348">
        <v>0</v>
      </c>
      <c r="K54" s="348">
        <v>0</v>
      </c>
      <c r="L54" s="348">
        <v>0</v>
      </c>
      <c r="M54" s="349">
        <v>0</v>
      </c>
      <c r="N54" s="348">
        <v>0</v>
      </c>
      <c r="O54" s="348">
        <v>0</v>
      </c>
      <c r="P54" s="347">
        <v>0</v>
      </c>
      <c r="Q54" s="349">
        <v>0</v>
      </c>
      <c r="R54" s="348">
        <v>0</v>
      </c>
      <c r="S54" s="348">
        <v>0</v>
      </c>
      <c r="T54" s="347">
        <v>0</v>
      </c>
      <c r="U54" s="2"/>
    </row>
    <row r="55" spans="1:21" s="414" customFormat="1" ht="14.85" customHeight="1">
      <c r="A55" s="2"/>
      <c r="B55" s="1133">
        <v>12</v>
      </c>
      <c r="C55" s="1221" t="s">
        <v>1151</v>
      </c>
      <c r="D55" s="349">
        <v>0</v>
      </c>
      <c r="E55" s="348">
        <v>0</v>
      </c>
      <c r="F55" s="348">
        <v>0</v>
      </c>
      <c r="G55" s="348">
        <v>0</v>
      </c>
      <c r="H55" s="347">
        <v>0</v>
      </c>
      <c r="I55" s="348">
        <v>0</v>
      </c>
      <c r="J55" s="348">
        <v>0</v>
      </c>
      <c r="K55" s="348">
        <v>0</v>
      </c>
      <c r="L55" s="348">
        <v>0</v>
      </c>
      <c r="M55" s="349">
        <v>0</v>
      </c>
      <c r="N55" s="348">
        <v>0</v>
      </c>
      <c r="O55" s="348">
        <v>0</v>
      </c>
      <c r="P55" s="347">
        <v>0</v>
      </c>
      <c r="Q55" s="349">
        <v>0</v>
      </c>
      <c r="R55" s="348">
        <v>0</v>
      </c>
      <c r="S55" s="348">
        <v>0</v>
      </c>
      <c r="T55" s="347">
        <v>0</v>
      </c>
      <c r="U55" s="2"/>
    </row>
    <row r="56" spans="1:21" s="414" customFormat="1" ht="14.85" customHeight="1">
      <c r="A56" s="2"/>
      <c r="B56" s="1133">
        <v>13</v>
      </c>
      <c r="C56" s="1171" t="s">
        <v>1150</v>
      </c>
      <c r="D56" s="349">
        <v>0</v>
      </c>
      <c r="E56" s="348">
        <v>0</v>
      </c>
      <c r="F56" s="348">
        <v>0</v>
      </c>
      <c r="G56" s="348">
        <v>0</v>
      </c>
      <c r="H56" s="347">
        <v>0</v>
      </c>
      <c r="I56" s="348">
        <v>0</v>
      </c>
      <c r="J56" s="348">
        <v>0</v>
      </c>
      <c r="K56" s="348">
        <v>0</v>
      </c>
      <c r="L56" s="348">
        <v>0</v>
      </c>
      <c r="M56" s="349">
        <v>0</v>
      </c>
      <c r="N56" s="348">
        <v>0</v>
      </c>
      <c r="O56" s="348">
        <v>0</v>
      </c>
      <c r="P56" s="347">
        <v>0</v>
      </c>
      <c r="Q56" s="349">
        <v>0</v>
      </c>
      <c r="R56" s="348">
        <v>0</v>
      </c>
      <c r="S56" s="348">
        <v>0</v>
      </c>
      <c r="T56" s="347">
        <v>0</v>
      </c>
      <c r="U56" s="2"/>
    </row>
    <row r="57" spans="1:21" s="414" customFormat="1" ht="14.85" customHeight="1">
      <c r="A57" s="2"/>
      <c r="B57" s="1133">
        <v>14</v>
      </c>
      <c r="C57" s="1221" t="s">
        <v>1149</v>
      </c>
      <c r="D57" s="349">
        <v>0</v>
      </c>
      <c r="E57" s="348">
        <v>0</v>
      </c>
      <c r="F57" s="348">
        <v>0</v>
      </c>
      <c r="G57" s="348">
        <v>0</v>
      </c>
      <c r="H57" s="347">
        <v>0</v>
      </c>
      <c r="I57" s="348">
        <v>0</v>
      </c>
      <c r="J57" s="348">
        <v>0</v>
      </c>
      <c r="K57" s="348">
        <v>0</v>
      </c>
      <c r="L57" s="348">
        <v>0</v>
      </c>
      <c r="M57" s="349">
        <v>0</v>
      </c>
      <c r="N57" s="348">
        <v>0</v>
      </c>
      <c r="O57" s="348">
        <v>0</v>
      </c>
      <c r="P57" s="347">
        <v>0</v>
      </c>
      <c r="Q57" s="349">
        <v>0</v>
      </c>
      <c r="R57" s="348">
        <v>0</v>
      </c>
      <c r="S57" s="348">
        <v>0</v>
      </c>
      <c r="T57" s="347">
        <v>0</v>
      </c>
      <c r="U57" s="2"/>
    </row>
    <row r="58" spans="1:21" s="414" customFormat="1" ht="14.85" customHeight="1">
      <c r="A58" s="2"/>
      <c r="B58" s="1220">
        <v>15</v>
      </c>
      <c r="C58" s="1219" t="s">
        <v>1148</v>
      </c>
      <c r="D58" s="1218">
        <v>0</v>
      </c>
      <c r="E58" s="747">
        <v>0</v>
      </c>
      <c r="F58" s="747">
        <v>0</v>
      </c>
      <c r="G58" s="747">
        <v>0</v>
      </c>
      <c r="H58" s="746">
        <v>0</v>
      </c>
      <c r="I58" s="747">
        <v>0</v>
      </c>
      <c r="J58" s="747">
        <v>0</v>
      </c>
      <c r="K58" s="747">
        <v>0</v>
      </c>
      <c r="L58" s="747">
        <v>0</v>
      </c>
      <c r="M58" s="1218">
        <v>0</v>
      </c>
      <c r="N58" s="747">
        <v>0</v>
      </c>
      <c r="O58" s="747">
        <v>0</v>
      </c>
      <c r="P58" s="746">
        <v>0</v>
      </c>
      <c r="Q58" s="1218">
        <v>0</v>
      </c>
      <c r="R58" s="747">
        <v>0</v>
      </c>
      <c r="S58" s="747">
        <v>0</v>
      </c>
      <c r="T58" s="746">
        <v>0</v>
      </c>
      <c r="U58" s="2"/>
    </row>
    <row r="59" spans="1:21" s="414" customFormat="1" ht="6.6" customHeight="1">
      <c r="A59" s="2"/>
      <c r="B59" s="1091"/>
      <c r="C59" s="1217"/>
      <c r="D59" s="849"/>
      <c r="E59" s="849"/>
      <c r="F59" s="849"/>
      <c r="G59" s="849"/>
      <c r="H59" s="849"/>
      <c r="I59" s="849"/>
      <c r="J59" s="849"/>
      <c r="K59" s="849"/>
      <c r="L59" s="849"/>
      <c r="M59" s="849"/>
      <c r="N59" s="849"/>
      <c r="O59" s="849"/>
      <c r="P59" s="849"/>
      <c r="Q59" s="849"/>
      <c r="R59" s="849"/>
      <c r="S59" s="849"/>
      <c r="T59" s="849"/>
      <c r="U59" s="2"/>
    </row>
    <row r="60" spans="1:21" s="414" customFormat="1" ht="18" customHeight="1">
      <c r="A60" s="2"/>
      <c r="B60" s="2030" t="str">
        <f>Last3Qtr</f>
        <v>Q4 2021</v>
      </c>
      <c r="C60" s="2031"/>
      <c r="D60" s="1225"/>
      <c r="E60" s="905"/>
      <c r="F60" s="905"/>
      <c r="G60" s="905"/>
      <c r="H60" s="921"/>
      <c r="I60" s="905"/>
      <c r="J60" s="905"/>
      <c r="K60" s="905"/>
      <c r="L60" s="905"/>
      <c r="M60" s="1225"/>
      <c r="N60" s="905"/>
      <c r="O60" s="905"/>
      <c r="P60" s="921"/>
      <c r="Q60" s="1225"/>
      <c r="R60" s="905"/>
      <c r="S60" s="905"/>
      <c r="T60" s="921"/>
      <c r="U60" s="2"/>
    </row>
    <row r="61" spans="1:21" s="414" customFormat="1" ht="18" customHeight="1">
      <c r="A61" s="2"/>
      <c r="B61" s="1224">
        <v>1</v>
      </c>
      <c r="C61" s="602" t="s">
        <v>1156</v>
      </c>
      <c r="D61" s="455">
        <v>13660</v>
      </c>
      <c r="E61" s="454">
        <v>1809</v>
      </c>
      <c r="F61" s="454">
        <v>1255</v>
      </c>
      <c r="G61" s="454">
        <v>0</v>
      </c>
      <c r="H61" s="453">
        <v>3</v>
      </c>
      <c r="I61" s="454">
        <v>378</v>
      </c>
      <c r="J61" s="454">
        <v>16349</v>
      </c>
      <c r="K61" s="454">
        <v>0</v>
      </c>
      <c r="L61" s="454">
        <v>0</v>
      </c>
      <c r="M61" s="455">
        <v>100</v>
      </c>
      <c r="N61" s="454">
        <v>2924</v>
      </c>
      <c r="O61" s="454">
        <v>0</v>
      </c>
      <c r="P61" s="453">
        <v>0</v>
      </c>
      <c r="Q61" s="455">
        <v>8</v>
      </c>
      <c r="R61" s="454">
        <v>234</v>
      </c>
      <c r="S61" s="454">
        <v>0</v>
      </c>
      <c r="T61" s="453">
        <v>0</v>
      </c>
      <c r="U61" s="2"/>
    </row>
    <row r="62" spans="1:21" s="414" customFormat="1" ht="14.85" customHeight="1">
      <c r="A62" s="2"/>
      <c r="B62" s="1133">
        <v>2</v>
      </c>
      <c r="C62" s="902" t="s">
        <v>1155</v>
      </c>
      <c r="D62" s="349">
        <v>13660</v>
      </c>
      <c r="E62" s="348">
        <v>1809</v>
      </c>
      <c r="F62" s="348">
        <v>1255</v>
      </c>
      <c r="G62" s="348">
        <v>0</v>
      </c>
      <c r="H62" s="347">
        <v>3</v>
      </c>
      <c r="I62" s="348">
        <v>378</v>
      </c>
      <c r="J62" s="348">
        <v>16349</v>
      </c>
      <c r="K62" s="348">
        <v>0</v>
      </c>
      <c r="L62" s="348">
        <v>0</v>
      </c>
      <c r="M62" s="349">
        <v>100</v>
      </c>
      <c r="N62" s="348">
        <v>2924</v>
      </c>
      <c r="O62" s="348">
        <v>0</v>
      </c>
      <c r="P62" s="347">
        <v>0</v>
      </c>
      <c r="Q62" s="349">
        <v>8</v>
      </c>
      <c r="R62" s="348">
        <v>234</v>
      </c>
      <c r="S62" s="348">
        <v>0</v>
      </c>
      <c r="T62" s="347">
        <v>0</v>
      </c>
      <c r="U62" s="2"/>
    </row>
    <row r="63" spans="1:21" s="414" customFormat="1" ht="14.85" customHeight="1">
      <c r="A63" s="2"/>
      <c r="B63" s="1133">
        <v>3</v>
      </c>
      <c r="C63" s="1222" t="s">
        <v>1153</v>
      </c>
      <c r="D63" s="349">
        <v>13660</v>
      </c>
      <c r="E63" s="348">
        <v>1809</v>
      </c>
      <c r="F63" s="348">
        <v>1255</v>
      </c>
      <c r="G63" s="348">
        <v>0</v>
      </c>
      <c r="H63" s="347">
        <v>3</v>
      </c>
      <c r="I63" s="348">
        <v>378</v>
      </c>
      <c r="J63" s="348">
        <v>16349</v>
      </c>
      <c r="K63" s="348">
        <v>0</v>
      </c>
      <c r="L63" s="348">
        <v>0</v>
      </c>
      <c r="M63" s="349">
        <v>100</v>
      </c>
      <c r="N63" s="348">
        <v>2924</v>
      </c>
      <c r="O63" s="348">
        <v>0</v>
      </c>
      <c r="P63" s="347">
        <v>0</v>
      </c>
      <c r="Q63" s="349">
        <v>8</v>
      </c>
      <c r="R63" s="348">
        <v>234</v>
      </c>
      <c r="S63" s="348">
        <v>0</v>
      </c>
      <c r="T63" s="347">
        <v>0</v>
      </c>
      <c r="U63" s="2"/>
    </row>
    <row r="64" spans="1:21" s="414" customFormat="1" ht="14.85" customHeight="1">
      <c r="A64" s="2"/>
      <c r="B64" s="1133">
        <v>4</v>
      </c>
      <c r="C64" s="1223" t="s">
        <v>1152</v>
      </c>
      <c r="D64" s="349">
        <v>10007</v>
      </c>
      <c r="E64" s="348">
        <v>502</v>
      </c>
      <c r="F64" s="348">
        <v>73</v>
      </c>
      <c r="G64" s="348">
        <v>0</v>
      </c>
      <c r="H64" s="347">
        <v>3</v>
      </c>
      <c r="I64" s="348">
        <v>378</v>
      </c>
      <c r="J64" s="348">
        <v>10207</v>
      </c>
      <c r="K64" s="348">
        <v>0</v>
      </c>
      <c r="L64" s="348">
        <v>0</v>
      </c>
      <c r="M64" s="349">
        <v>100</v>
      </c>
      <c r="N64" s="348">
        <v>1378</v>
      </c>
      <c r="O64" s="348">
        <v>0</v>
      </c>
      <c r="P64" s="347">
        <v>0</v>
      </c>
      <c r="Q64" s="349">
        <v>8</v>
      </c>
      <c r="R64" s="348">
        <v>110</v>
      </c>
      <c r="S64" s="348">
        <v>0</v>
      </c>
      <c r="T64" s="347">
        <v>0</v>
      </c>
      <c r="U64" s="2"/>
    </row>
    <row r="65" spans="1:21" s="414" customFormat="1" ht="14.85" customHeight="1">
      <c r="A65" s="2"/>
      <c r="B65" s="1133">
        <v>5</v>
      </c>
      <c r="C65" s="1223" t="s">
        <v>1151</v>
      </c>
      <c r="D65" s="349">
        <v>3653</v>
      </c>
      <c r="E65" s="348">
        <v>1307</v>
      </c>
      <c r="F65" s="348">
        <v>1182</v>
      </c>
      <c r="G65" s="348">
        <v>0</v>
      </c>
      <c r="H65" s="347">
        <v>0</v>
      </c>
      <c r="I65" s="348">
        <v>0</v>
      </c>
      <c r="J65" s="348">
        <v>6142</v>
      </c>
      <c r="K65" s="348">
        <v>0</v>
      </c>
      <c r="L65" s="348">
        <v>0</v>
      </c>
      <c r="M65" s="349">
        <v>0</v>
      </c>
      <c r="N65" s="348">
        <v>1546</v>
      </c>
      <c r="O65" s="348">
        <v>0</v>
      </c>
      <c r="P65" s="347">
        <v>0</v>
      </c>
      <c r="Q65" s="349">
        <v>0</v>
      </c>
      <c r="R65" s="348">
        <v>124</v>
      </c>
      <c r="S65" s="348">
        <v>0</v>
      </c>
      <c r="T65" s="347">
        <v>0</v>
      </c>
      <c r="U65" s="2"/>
    </row>
    <row r="66" spans="1:21" s="414" customFormat="1" ht="14.85" customHeight="1">
      <c r="A66" s="2"/>
      <c r="B66" s="1133">
        <v>6</v>
      </c>
      <c r="C66" s="1222" t="s">
        <v>1150</v>
      </c>
      <c r="D66" s="349">
        <v>0</v>
      </c>
      <c r="E66" s="348">
        <v>0</v>
      </c>
      <c r="F66" s="348">
        <v>0</v>
      </c>
      <c r="G66" s="348">
        <v>0</v>
      </c>
      <c r="H66" s="347">
        <v>0</v>
      </c>
      <c r="I66" s="348">
        <v>0</v>
      </c>
      <c r="J66" s="348">
        <v>0</v>
      </c>
      <c r="K66" s="348">
        <v>0</v>
      </c>
      <c r="L66" s="348">
        <v>0</v>
      </c>
      <c r="M66" s="349">
        <v>0</v>
      </c>
      <c r="N66" s="348">
        <v>0</v>
      </c>
      <c r="O66" s="348">
        <v>0</v>
      </c>
      <c r="P66" s="347">
        <v>0</v>
      </c>
      <c r="Q66" s="349">
        <v>0</v>
      </c>
      <c r="R66" s="348">
        <v>0</v>
      </c>
      <c r="S66" s="348">
        <v>0</v>
      </c>
      <c r="T66" s="347">
        <v>0</v>
      </c>
      <c r="U66" s="2"/>
    </row>
    <row r="67" spans="1:21" s="414" customFormat="1" ht="14.85" customHeight="1">
      <c r="A67" s="2"/>
      <c r="B67" s="1133">
        <v>7</v>
      </c>
      <c r="C67" s="1223" t="s">
        <v>1149</v>
      </c>
      <c r="D67" s="349">
        <v>0</v>
      </c>
      <c r="E67" s="348">
        <v>0</v>
      </c>
      <c r="F67" s="348">
        <v>0</v>
      </c>
      <c r="G67" s="348">
        <v>0</v>
      </c>
      <c r="H67" s="347">
        <v>0</v>
      </c>
      <c r="I67" s="348">
        <v>0</v>
      </c>
      <c r="J67" s="348">
        <v>0</v>
      </c>
      <c r="K67" s="348">
        <v>0</v>
      </c>
      <c r="L67" s="348">
        <v>0</v>
      </c>
      <c r="M67" s="349">
        <v>0</v>
      </c>
      <c r="N67" s="348">
        <v>0</v>
      </c>
      <c r="O67" s="348">
        <v>0</v>
      </c>
      <c r="P67" s="347">
        <v>0</v>
      </c>
      <c r="Q67" s="349">
        <v>0</v>
      </c>
      <c r="R67" s="348">
        <v>0</v>
      </c>
      <c r="S67" s="348">
        <v>0</v>
      </c>
      <c r="T67" s="347">
        <v>0</v>
      </c>
      <c r="U67" s="2"/>
    </row>
    <row r="68" spans="1:21" s="414" customFormat="1" ht="14.85" customHeight="1">
      <c r="A68" s="2"/>
      <c r="B68" s="1133">
        <v>8</v>
      </c>
      <c r="C68" s="1223" t="s">
        <v>1148</v>
      </c>
      <c r="D68" s="349">
        <v>0</v>
      </c>
      <c r="E68" s="348">
        <v>0</v>
      </c>
      <c r="F68" s="348">
        <v>0</v>
      </c>
      <c r="G68" s="348">
        <v>0</v>
      </c>
      <c r="H68" s="347">
        <v>0</v>
      </c>
      <c r="I68" s="348">
        <v>0</v>
      </c>
      <c r="J68" s="348">
        <v>0</v>
      </c>
      <c r="K68" s="348">
        <v>0</v>
      </c>
      <c r="L68" s="348">
        <v>0</v>
      </c>
      <c r="M68" s="349">
        <v>0</v>
      </c>
      <c r="N68" s="348">
        <v>0</v>
      </c>
      <c r="O68" s="348">
        <v>0</v>
      </c>
      <c r="P68" s="347">
        <v>0</v>
      </c>
      <c r="Q68" s="349">
        <v>0</v>
      </c>
      <c r="R68" s="348">
        <v>0</v>
      </c>
      <c r="S68" s="348">
        <v>0</v>
      </c>
      <c r="T68" s="347">
        <v>0</v>
      </c>
      <c r="U68" s="2"/>
    </row>
    <row r="69" spans="1:21" s="414" customFormat="1" ht="14.85" customHeight="1">
      <c r="A69" s="2"/>
      <c r="B69" s="1133">
        <v>9</v>
      </c>
      <c r="C69" s="902" t="s">
        <v>1154</v>
      </c>
      <c r="D69" s="349">
        <v>0</v>
      </c>
      <c r="E69" s="348">
        <v>0</v>
      </c>
      <c r="F69" s="348">
        <v>0</v>
      </c>
      <c r="G69" s="348">
        <v>0</v>
      </c>
      <c r="H69" s="347">
        <v>0</v>
      </c>
      <c r="I69" s="348">
        <v>0</v>
      </c>
      <c r="J69" s="348">
        <v>0</v>
      </c>
      <c r="K69" s="348">
        <v>0</v>
      </c>
      <c r="L69" s="348">
        <v>0</v>
      </c>
      <c r="M69" s="349">
        <v>0</v>
      </c>
      <c r="N69" s="348">
        <v>0</v>
      </c>
      <c r="O69" s="348">
        <v>0</v>
      </c>
      <c r="P69" s="347">
        <v>0</v>
      </c>
      <c r="Q69" s="349">
        <v>0</v>
      </c>
      <c r="R69" s="348">
        <v>0</v>
      </c>
      <c r="S69" s="348">
        <v>0</v>
      </c>
      <c r="T69" s="347">
        <v>0</v>
      </c>
      <c r="U69" s="2"/>
    </row>
    <row r="70" spans="1:21" s="414" customFormat="1" ht="14.85" customHeight="1">
      <c r="A70" s="2"/>
      <c r="B70" s="1133">
        <v>10</v>
      </c>
      <c r="C70" s="1222" t="s">
        <v>1153</v>
      </c>
      <c r="D70" s="349">
        <v>0</v>
      </c>
      <c r="E70" s="348">
        <v>0</v>
      </c>
      <c r="F70" s="348">
        <v>0</v>
      </c>
      <c r="G70" s="348">
        <v>0</v>
      </c>
      <c r="H70" s="347">
        <v>0</v>
      </c>
      <c r="I70" s="348">
        <v>0</v>
      </c>
      <c r="J70" s="348">
        <v>0</v>
      </c>
      <c r="K70" s="348">
        <v>0</v>
      </c>
      <c r="L70" s="348">
        <v>0</v>
      </c>
      <c r="M70" s="349">
        <v>0</v>
      </c>
      <c r="N70" s="348">
        <v>0</v>
      </c>
      <c r="O70" s="348">
        <v>0</v>
      </c>
      <c r="P70" s="347">
        <v>0</v>
      </c>
      <c r="Q70" s="349">
        <v>0</v>
      </c>
      <c r="R70" s="348">
        <v>0</v>
      </c>
      <c r="S70" s="348">
        <v>0</v>
      </c>
      <c r="T70" s="347">
        <v>0</v>
      </c>
      <c r="U70" s="2"/>
    </row>
    <row r="71" spans="1:21" s="414" customFormat="1" ht="14.85" customHeight="1">
      <c r="A71" s="2"/>
      <c r="B71" s="1133">
        <v>11</v>
      </c>
      <c r="C71" s="1221" t="s">
        <v>1152</v>
      </c>
      <c r="D71" s="349">
        <v>0</v>
      </c>
      <c r="E71" s="348">
        <v>0</v>
      </c>
      <c r="F71" s="348">
        <v>0</v>
      </c>
      <c r="G71" s="348">
        <v>0</v>
      </c>
      <c r="H71" s="347">
        <v>0</v>
      </c>
      <c r="I71" s="348">
        <v>0</v>
      </c>
      <c r="J71" s="348">
        <v>0</v>
      </c>
      <c r="K71" s="348">
        <v>0</v>
      </c>
      <c r="L71" s="348">
        <v>0</v>
      </c>
      <c r="M71" s="349">
        <v>0</v>
      </c>
      <c r="N71" s="348">
        <v>0</v>
      </c>
      <c r="O71" s="348">
        <v>0</v>
      </c>
      <c r="P71" s="347">
        <v>0</v>
      </c>
      <c r="Q71" s="349">
        <v>0</v>
      </c>
      <c r="R71" s="348">
        <v>0</v>
      </c>
      <c r="S71" s="348">
        <v>0</v>
      </c>
      <c r="T71" s="347">
        <v>0</v>
      </c>
      <c r="U71" s="2"/>
    </row>
    <row r="72" spans="1:21" s="414" customFormat="1" ht="14.85" customHeight="1">
      <c r="A72" s="2"/>
      <c r="B72" s="1133">
        <v>12</v>
      </c>
      <c r="C72" s="1221" t="s">
        <v>1151</v>
      </c>
      <c r="D72" s="349">
        <v>0</v>
      </c>
      <c r="E72" s="348">
        <v>0</v>
      </c>
      <c r="F72" s="348">
        <v>0</v>
      </c>
      <c r="G72" s="348">
        <v>0</v>
      </c>
      <c r="H72" s="347">
        <v>0</v>
      </c>
      <c r="I72" s="348">
        <v>0</v>
      </c>
      <c r="J72" s="348">
        <v>0</v>
      </c>
      <c r="K72" s="348">
        <v>0</v>
      </c>
      <c r="L72" s="348">
        <v>0</v>
      </c>
      <c r="M72" s="349">
        <v>0</v>
      </c>
      <c r="N72" s="348">
        <v>0</v>
      </c>
      <c r="O72" s="348">
        <v>0</v>
      </c>
      <c r="P72" s="347">
        <v>0</v>
      </c>
      <c r="Q72" s="349">
        <v>0</v>
      </c>
      <c r="R72" s="348">
        <v>0</v>
      </c>
      <c r="S72" s="348">
        <v>0</v>
      </c>
      <c r="T72" s="347">
        <v>0</v>
      </c>
      <c r="U72" s="2"/>
    </row>
    <row r="73" spans="1:21" s="414" customFormat="1" ht="14.85" customHeight="1">
      <c r="A73" s="2"/>
      <c r="B73" s="1133">
        <v>13</v>
      </c>
      <c r="C73" s="1171" t="s">
        <v>1150</v>
      </c>
      <c r="D73" s="349">
        <v>0</v>
      </c>
      <c r="E73" s="348">
        <v>0</v>
      </c>
      <c r="F73" s="348">
        <v>0</v>
      </c>
      <c r="G73" s="348">
        <v>0</v>
      </c>
      <c r="H73" s="347">
        <v>0</v>
      </c>
      <c r="I73" s="348">
        <v>0</v>
      </c>
      <c r="J73" s="348">
        <v>0</v>
      </c>
      <c r="K73" s="348">
        <v>0</v>
      </c>
      <c r="L73" s="348">
        <v>0</v>
      </c>
      <c r="M73" s="349">
        <v>0</v>
      </c>
      <c r="N73" s="348">
        <v>0</v>
      </c>
      <c r="O73" s="348">
        <v>0</v>
      </c>
      <c r="P73" s="347">
        <v>0</v>
      </c>
      <c r="Q73" s="349">
        <v>0</v>
      </c>
      <c r="R73" s="348">
        <v>0</v>
      </c>
      <c r="S73" s="348">
        <v>0</v>
      </c>
      <c r="T73" s="347">
        <v>0</v>
      </c>
      <c r="U73" s="2"/>
    </row>
    <row r="74" spans="1:21" s="414" customFormat="1" ht="14.85" customHeight="1">
      <c r="A74" s="2"/>
      <c r="B74" s="1133">
        <v>14</v>
      </c>
      <c r="C74" s="1221" t="s">
        <v>1149</v>
      </c>
      <c r="D74" s="349">
        <v>0</v>
      </c>
      <c r="E74" s="348">
        <v>0</v>
      </c>
      <c r="F74" s="348">
        <v>0</v>
      </c>
      <c r="G74" s="348">
        <v>0</v>
      </c>
      <c r="H74" s="347">
        <v>0</v>
      </c>
      <c r="I74" s="348">
        <v>0</v>
      </c>
      <c r="J74" s="348">
        <v>0</v>
      </c>
      <c r="K74" s="348">
        <v>0</v>
      </c>
      <c r="L74" s="348">
        <v>0</v>
      </c>
      <c r="M74" s="349">
        <v>0</v>
      </c>
      <c r="N74" s="348">
        <v>0</v>
      </c>
      <c r="O74" s="348">
        <v>0</v>
      </c>
      <c r="P74" s="347">
        <v>0</v>
      </c>
      <c r="Q74" s="349">
        <v>0</v>
      </c>
      <c r="R74" s="348">
        <v>0</v>
      </c>
      <c r="S74" s="348">
        <v>0</v>
      </c>
      <c r="T74" s="347">
        <v>0</v>
      </c>
      <c r="U74" s="2"/>
    </row>
    <row r="75" spans="1:21" s="414" customFormat="1" ht="14.85" customHeight="1">
      <c r="A75" s="2"/>
      <c r="B75" s="1220">
        <v>15</v>
      </c>
      <c r="C75" s="1219" t="s">
        <v>1148</v>
      </c>
      <c r="D75" s="1218">
        <v>0</v>
      </c>
      <c r="E75" s="747">
        <v>0</v>
      </c>
      <c r="F75" s="747">
        <v>0</v>
      </c>
      <c r="G75" s="747">
        <v>0</v>
      </c>
      <c r="H75" s="746">
        <v>0</v>
      </c>
      <c r="I75" s="747">
        <v>0</v>
      </c>
      <c r="J75" s="747">
        <v>0</v>
      </c>
      <c r="K75" s="747">
        <v>0</v>
      </c>
      <c r="L75" s="747">
        <v>0</v>
      </c>
      <c r="M75" s="1218">
        <v>0</v>
      </c>
      <c r="N75" s="747">
        <v>0</v>
      </c>
      <c r="O75" s="747">
        <v>0</v>
      </c>
      <c r="P75" s="746">
        <v>0</v>
      </c>
      <c r="Q75" s="1218">
        <v>0</v>
      </c>
      <c r="R75" s="747">
        <v>0</v>
      </c>
      <c r="S75" s="747">
        <v>0</v>
      </c>
      <c r="T75" s="746">
        <v>0</v>
      </c>
      <c r="U75" s="2"/>
    </row>
    <row r="76" spans="1:21" s="414" customFormat="1" ht="5.85" customHeight="1">
      <c r="A76" s="2"/>
      <c r="B76" s="1091"/>
      <c r="C76" s="1217"/>
      <c r="D76" s="849"/>
      <c r="E76" s="849"/>
      <c r="F76" s="849"/>
      <c r="G76" s="849"/>
      <c r="H76" s="849"/>
      <c r="I76" s="849"/>
      <c r="J76" s="849"/>
      <c r="K76" s="849"/>
      <c r="L76" s="849"/>
      <c r="M76" s="849"/>
      <c r="N76" s="849"/>
      <c r="O76" s="849"/>
      <c r="P76" s="849"/>
      <c r="Q76" s="849"/>
      <c r="R76" s="849"/>
      <c r="S76" s="849"/>
      <c r="T76" s="849"/>
      <c r="U76" s="2"/>
    </row>
    <row r="77" spans="1:21" s="414" customFormat="1" ht="24" customHeight="1">
      <c r="A77" s="2"/>
      <c r="B77" s="2159" t="s">
        <v>1147</v>
      </c>
      <c r="C77" s="2159"/>
      <c r="D77" s="2159"/>
      <c r="E77" s="2159"/>
      <c r="F77" s="2159"/>
      <c r="G77" s="2159"/>
      <c r="H77" s="2159"/>
      <c r="I77" s="2159"/>
      <c r="J77" s="2159"/>
      <c r="K77" s="2159"/>
      <c r="L77" s="2159"/>
      <c r="M77" s="2159"/>
      <c r="N77" s="2159"/>
      <c r="O77" s="2159"/>
      <c r="P77" s="2159"/>
      <c r="Q77" s="2159"/>
      <c r="R77" s="2159"/>
      <c r="S77" s="2159"/>
      <c r="T77" s="2159"/>
      <c r="U77" s="2"/>
    </row>
    <row r="78" spans="1:21" s="414" customFormat="1" ht="12.75">
      <c r="A78" s="2"/>
      <c r="B78" s="2054" t="s">
        <v>1146</v>
      </c>
      <c r="C78" s="2054"/>
      <c r="D78" s="2054"/>
      <c r="E78" s="2054"/>
      <c r="F78" s="2054"/>
      <c r="G78" s="2054"/>
      <c r="H78" s="2054"/>
      <c r="I78" s="2054"/>
      <c r="J78" s="2054"/>
      <c r="K78" s="2054"/>
      <c r="L78" s="2054"/>
      <c r="M78" s="2054"/>
      <c r="N78" s="2054"/>
      <c r="O78" s="2054"/>
      <c r="P78" s="2054"/>
      <c r="Q78" s="2054"/>
      <c r="R78" s="2054"/>
      <c r="S78" s="2054"/>
      <c r="T78" s="2054"/>
      <c r="U78" s="2"/>
    </row>
    <row r="79" spans="1:21" s="414" customFormat="1" ht="2.85" customHeight="1">
      <c r="A79" s="2"/>
      <c r="B79" s="2"/>
      <c r="C79" s="2"/>
      <c r="D79" s="2"/>
      <c r="E79" s="2"/>
      <c r="F79" s="2"/>
      <c r="G79" s="2"/>
      <c r="H79" s="2"/>
      <c r="I79" s="2"/>
      <c r="J79" s="2"/>
      <c r="K79" s="2"/>
      <c r="L79" s="2"/>
      <c r="M79" s="2"/>
      <c r="N79" s="2"/>
      <c r="O79" s="2"/>
      <c r="P79" s="2"/>
      <c r="Q79" s="2"/>
      <c r="R79" s="2"/>
      <c r="S79" s="2"/>
      <c r="T79" s="2"/>
      <c r="U79" s="2"/>
    </row>
    <row r="80" spans="1:21" s="414" customFormat="1" ht="12.75" hidden="1">
      <c r="A80" s="2"/>
      <c r="U80" s="2"/>
    </row>
    <row r="81" spans="1:21" s="414" customFormat="1" ht="12.75" hidden="1">
      <c r="A81" s="2"/>
      <c r="U81" s="2"/>
    </row>
    <row r="82" spans="1:21" s="414" customFormat="1" ht="12.75" hidden="1">
      <c r="A82" s="2"/>
      <c r="U82" s="2"/>
    </row>
    <row r="83" spans="1:21" s="414" customFormat="1" ht="12.75" hidden="1">
      <c r="A83" s="2"/>
      <c r="U83" s="2"/>
    </row>
    <row r="84" spans="1:21" s="414" customFormat="1" ht="12.75" hidden="1">
      <c r="A84" s="2"/>
      <c r="U84" s="2"/>
    </row>
    <row r="85" spans="1:21" s="414" customFormat="1" ht="12.75" hidden="1">
      <c r="A85" s="2"/>
      <c r="U85" s="2"/>
    </row>
    <row r="86" spans="1:21" s="414" customFormat="1" ht="12.75" hidden="1">
      <c r="A86" s="2"/>
      <c r="U86" s="2"/>
    </row>
    <row r="87" spans="1:21" s="414" customFormat="1" ht="12.75" hidden="1">
      <c r="A87" s="2"/>
      <c r="U87" s="2"/>
    </row>
    <row r="88" spans="1:21" s="414" customFormat="1" ht="12.75" hidden="1">
      <c r="A88" s="2"/>
      <c r="U88" s="2"/>
    </row>
    <row r="89" spans="1:21" s="414" customFormat="1" ht="12.75" hidden="1">
      <c r="A89" s="2"/>
      <c r="U89" s="2"/>
    </row>
    <row r="90" spans="1:21" s="414" customFormat="1" ht="12.75" hidden="1">
      <c r="A90" s="2"/>
      <c r="U90" s="2"/>
    </row>
    <row r="91" spans="1:21" s="414" customFormat="1" ht="12.75" hidden="1">
      <c r="A91" s="2"/>
      <c r="U91" s="2"/>
    </row>
    <row r="92" spans="1:21" s="414" customFormat="1" ht="12.75" hidden="1">
      <c r="A92" s="2"/>
      <c r="U92" s="2"/>
    </row>
    <row r="93" spans="1:21" s="414" customFormat="1" ht="12.75" hidden="1">
      <c r="A93" s="2"/>
      <c r="U93" s="2"/>
    </row>
    <row r="94" spans="1:21" s="414" customFormat="1" ht="12.75" hidden="1">
      <c r="A94" s="2"/>
      <c r="U94" s="2"/>
    </row>
    <row r="95" spans="1:21" s="414" customFormat="1" ht="12.75" hidden="1">
      <c r="A95" s="2"/>
      <c r="U95" s="2"/>
    </row>
    <row r="96" spans="1:21" s="414" customFormat="1" ht="12.75" hidden="1">
      <c r="A96" s="2"/>
      <c r="U96" s="2"/>
    </row>
    <row r="97" spans="1:21" s="414" customFormat="1" ht="12.75" hidden="1">
      <c r="A97" s="2"/>
      <c r="U97" s="2"/>
    </row>
    <row r="98" spans="1:21" s="414" customFormat="1" ht="12.75" hidden="1">
      <c r="A98" s="2"/>
      <c r="U98" s="2"/>
    </row>
    <row r="99" spans="1:21" s="414" customFormat="1" ht="12.75" hidden="1">
      <c r="A99" s="2"/>
      <c r="U99" s="2"/>
    </row>
    <row r="100" spans="1:21" s="414" customFormat="1" ht="12.75" hidden="1">
      <c r="A100" s="2"/>
      <c r="U100" s="2"/>
    </row>
    <row r="101" spans="1:21" s="414" customFormat="1" ht="12.75" hidden="1">
      <c r="A101" s="2"/>
      <c r="U101" s="2"/>
    </row>
    <row r="102" spans="1:21" s="414" customFormat="1" ht="12.75" hidden="1">
      <c r="A102" s="2"/>
      <c r="U102" s="2"/>
    </row>
    <row r="103" spans="1:21" s="414" customFormat="1" ht="12.75" hidden="1">
      <c r="A103" s="2"/>
      <c r="U103" s="2"/>
    </row>
    <row r="104" spans="1:21" s="414" customFormat="1" ht="12.75" hidden="1">
      <c r="A104" s="2"/>
      <c r="U104" s="2"/>
    </row>
    <row r="105" spans="1:21" s="414" customFormat="1" ht="12.75" hidden="1">
      <c r="A105" s="2"/>
      <c r="U105" s="2"/>
    </row>
    <row r="106" spans="1:21" s="414" customFormat="1" ht="12.75" hidden="1">
      <c r="A106" s="2"/>
      <c r="U106" s="2"/>
    </row>
    <row r="107" spans="1:21" s="414" customFormat="1" ht="12.75" hidden="1">
      <c r="A107" s="2"/>
      <c r="U107" s="2"/>
    </row>
    <row r="108" spans="1:21" s="414" customFormat="1" ht="12.75" hidden="1">
      <c r="A108" s="2"/>
      <c r="U108" s="2"/>
    </row>
    <row r="109" spans="1:21" s="414" customFormat="1" ht="12.75" hidden="1">
      <c r="A109" s="2"/>
      <c r="U109" s="2"/>
    </row>
    <row r="110" spans="1:21" s="414" customFormat="1" ht="12.75" hidden="1">
      <c r="A110" s="2"/>
      <c r="U110" s="2"/>
    </row>
    <row r="111" spans="1:21" s="414" customFormat="1" ht="12.75" hidden="1">
      <c r="A111" s="2"/>
      <c r="U111" s="2"/>
    </row>
    <row r="112" spans="1:21" s="414" customFormat="1" ht="12.75" hidden="1">
      <c r="A112" s="2"/>
      <c r="U112" s="2"/>
    </row>
    <row r="113" spans="1:21" s="414" customFormat="1" ht="12.75" hidden="1">
      <c r="A113" s="2"/>
      <c r="U113" s="2"/>
    </row>
    <row r="114" spans="1:21" s="414" customFormat="1" ht="12.75" hidden="1">
      <c r="A114" s="2"/>
      <c r="U114" s="2"/>
    </row>
    <row r="115" spans="1:21" s="414" customFormat="1" ht="12.75" hidden="1">
      <c r="A115" s="2"/>
      <c r="U115" s="2"/>
    </row>
    <row r="116" spans="1:21" s="414" customFormat="1" ht="12.75" hidden="1">
      <c r="A116" s="2"/>
      <c r="U116" s="2"/>
    </row>
    <row r="117" spans="1:21" s="414" customFormat="1" ht="12.75" hidden="1">
      <c r="A117" s="2"/>
      <c r="U117" s="2"/>
    </row>
    <row r="118" spans="1:21" s="414" customFormat="1" ht="12.75" hidden="1">
      <c r="A118" s="2"/>
      <c r="U118" s="2"/>
    </row>
    <row r="119" spans="1:21" s="414" customFormat="1" ht="12.75" hidden="1">
      <c r="A119" s="2"/>
      <c r="U119" s="2"/>
    </row>
    <row r="120" spans="1:21" s="414" customFormat="1" ht="12.75" hidden="1">
      <c r="A120" s="2"/>
      <c r="U120" s="2"/>
    </row>
    <row r="121" spans="1:21" s="414" customFormat="1" ht="12.75" hidden="1">
      <c r="A121" s="2"/>
      <c r="U121" s="2"/>
    </row>
    <row r="122" spans="1:21" s="414" customFormat="1" ht="12.75" hidden="1">
      <c r="A122" s="2"/>
      <c r="U122" s="2"/>
    </row>
    <row r="123" spans="1:21" s="414" customFormat="1" ht="12.75" hidden="1">
      <c r="A123" s="2"/>
      <c r="U123" s="2"/>
    </row>
    <row r="124" spans="1:21" s="414" customFormat="1" ht="12.75" hidden="1">
      <c r="A124" s="2"/>
      <c r="U124" s="2"/>
    </row>
    <row r="125" spans="1:21" s="414" customFormat="1" ht="12.75" hidden="1">
      <c r="A125" s="2"/>
      <c r="U125" s="2"/>
    </row>
    <row r="126" spans="1:21" s="414" customFormat="1" ht="12.75" hidden="1">
      <c r="A126" s="2"/>
      <c r="U126" s="2"/>
    </row>
    <row r="127" spans="1:21" s="414" customFormat="1" ht="12.75" hidden="1">
      <c r="A127" s="2"/>
      <c r="U127" s="2"/>
    </row>
    <row r="128" spans="1:21" s="414" customFormat="1" ht="12.75" hidden="1">
      <c r="A128" s="2"/>
      <c r="U128" s="2"/>
    </row>
    <row r="129" spans="1:21" s="414" customFormat="1" ht="12.75" hidden="1">
      <c r="A129" s="2"/>
      <c r="U129" s="2"/>
    </row>
    <row r="130" spans="1:21" s="414" customFormat="1" ht="12.75" hidden="1">
      <c r="A130" s="2"/>
      <c r="U130" s="2"/>
    </row>
    <row r="131" spans="1:21" s="414" customFormat="1" ht="12.75" hidden="1">
      <c r="A131" s="2"/>
      <c r="U131" s="2"/>
    </row>
    <row r="132" spans="1:21" s="414" customFormat="1" ht="12.75" hidden="1">
      <c r="A132" s="2"/>
      <c r="U132" s="2"/>
    </row>
    <row r="133" spans="1:21" s="414" customFormat="1" ht="12.75" hidden="1">
      <c r="A133" s="2"/>
      <c r="U133" s="2"/>
    </row>
    <row r="134" spans="1:21" s="414" customFormat="1" ht="12.75" hidden="1">
      <c r="A134" s="2"/>
      <c r="U134" s="2"/>
    </row>
    <row r="135" spans="1:21" s="414" customFormat="1" ht="12.75" hidden="1">
      <c r="A135" s="2"/>
      <c r="U135" s="2"/>
    </row>
    <row r="136" spans="1:21" s="414" customFormat="1" ht="12.75" hidden="1">
      <c r="A136" s="2"/>
      <c r="U136" s="2"/>
    </row>
    <row r="137" spans="1:21" s="414" customFormat="1" ht="12.75" hidden="1">
      <c r="A137" s="2"/>
      <c r="U137" s="2"/>
    </row>
    <row r="138" spans="1:21" s="414" customFormat="1" ht="12.75" hidden="1">
      <c r="A138" s="2"/>
      <c r="U138" s="2"/>
    </row>
    <row r="139" spans="1:21" s="414" customFormat="1" ht="12.75" hidden="1">
      <c r="A139" s="2"/>
      <c r="U139" s="2"/>
    </row>
    <row r="140" spans="1:21" s="414" customFormat="1" ht="12.75" hidden="1">
      <c r="A140" s="2"/>
      <c r="U140" s="2"/>
    </row>
    <row r="141" spans="1:21" s="414" customFormat="1" ht="12.75" hidden="1">
      <c r="A141" s="2"/>
      <c r="U141" s="2"/>
    </row>
    <row r="142" spans="1:21" s="414" customFormat="1" ht="12.75" hidden="1">
      <c r="A142" s="2"/>
      <c r="U142" s="2"/>
    </row>
    <row r="143" spans="1:21" s="414" customFormat="1" ht="12.75" hidden="1">
      <c r="A143" s="2"/>
      <c r="U143" s="2"/>
    </row>
    <row r="144" spans="1:21" s="414" customFormat="1" ht="12.75" hidden="1">
      <c r="A144" s="2"/>
      <c r="U144" s="2"/>
    </row>
    <row r="145" spans="1:21" s="414" customFormat="1" ht="12.75" hidden="1">
      <c r="A145" s="2"/>
      <c r="U145" s="2"/>
    </row>
    <row r="146" spans="1:21" s="414" customFormat="1" ht="12.75" hidden="1">
      <c r="A146" s="2"/>
      <c r="U146" s="2"/>
    </row>
    <row r="147" spans="1:21" s="414" customFormat="1" ht="12.75" hidden="1">
      <c r="A147" s="2"/>
      <c r="U147" s="2"/>
    </row>
    <row r="148" spans="1:21" s="414" customFormat="1" ht="12.75" hidden="1">
      <c r="A148" s="2"/>
      <c r="U148" s="2"/>
    </row>
    <row r="149" spans="1:21" s="414" customFormat="1" ht="12.75" hidden="1">
      <c r="A149" s="2"/>
      <c r="U149" s="2"/>
    </row>
    <row r="150" spans="1:21" s="414" customFormat="1" ht="12.75" hidden="1">
      <c r="A150" s="2"/>
      <c r="U150" s="2"/>
    </row>
    <row r="151" spans="1:21" s="414" customFormat="1" ht="12.75" hidden="1">
      <c r="A151" s="2"/>
      <c r="U151" s="2"/>
    </row>
    <row r="152" spans="1:21" s="414" customFormat="1" ht="12.75" hidden="1">
      <c r="A152" s="2"/>
      <c r="U152" s="2"/>
    </row>
    <row r="153" spans="1:21" s="414" customFormat="1" ht="12.75" hidden="1">
      <c r="A153" s="2"/>
      <c r="U153" s="2"/>
    </row>
    <row r="154" spans="1:21" s="414" customFormat="1" ht="12.75" hidden="1">
      <c r="A154" s="2"/>
      <c r="U154" s="2"/>
    </row>
    <row r="155" spans="1:21" s="414" customFormat="1" ht="12.75" hidden="1">
      <c r="A155" s="2"/>
      <c r="U155" s="2"/>
    </row>
    <row r="156" spans="1:21" s="414" customFormat="1" ht="12.75" hidden="1">
      <c r="A156" s="2"/>
      <c r="U156" s="2"/>
    </row>
    <row r="157" spans="1:21" s="414" customFormat="1" ht="12.75" hidden="1">
      <c r="A157" s="2"/>
      <c r="U157" s="2"/>
    </row>
    <row r="158" spans="1:21" s="414" customFormat="1" ht="12.75" hidden="1">
      <c r="A158" s="2"/>
      <c r="U158" s="2"/>
    </row>
    <row r="159" spans="1:21" s="414" customFormat="1" ht="12.75" hidden="1">
      <c r="A159" s="2"/>
      <c r="U159" s="2"/>
    </row>
    <row r="160" spans="1:21" s="414" customFormat="1" ht="12.75" hidden="1">
      <c r="A160" s="2"/>
      <c r="U160" s="2"/>
    </row>
  </sheetData>
  <mergeCells count="28">
    <mergeCell ref="B60:C60"/>
    <mergeCell ref="B77:T77"/>
    <mergeCell ref="B43:C43"/>
    <mergeCell ref="B78:T78"/>
    <mergeCell ref="J6:J8"/>
    <mergeCell ref="K6:K8"/>
    <mergeCell ref="L6:L8"/>
    <mergeCell ref="M6:M8"/>
    <mergeCell ref="B3:C8"/>
    <mergeCell ref="D4:H5"/>
    <mergeCell ref="I4:L5"/>
    <mergeCell ref="H6:H8"/>
    <mergeCell ref="B9:C9"/>
    <mergeCell ref="N6:N8"/>
    <mergeCell ref="O6:O8"/>
    <mergeCell ref="P6:P8"/>
    <mergeCell ref="M4:P5"/>
    <mergeCell ref="Q4:T5"/>
    <mergeCell ref="B26:C26"/>
    <mergeCell ref="T6:T8"/>
    <mergeCell ref="S6:S8"/>
    <mergeCell ref="I6:I8"/>
    <mergeCell ref="D6:D8"/>
    <mergeCell ref="E6:E8"/>
    <mergeCell ref="F6:F8"/>
    <mergeCell ref="G6:G8"/>
    <mergeCell ref="Q6:Q8"/>
    <mergeCell ref="R6:R8"/>
  </mergeCells>
  <hyperlinks>
    <hyperlink ref="B1" location="ToC!A1" display="Back to Table of Contents" xr:uid="{AB366F6D-F5CF-4B66-9BFD-C619C2836F7E}"/>
  </hyperlinks>
  <pageMargins left="0.5" right="0.5" top="0.5" bottom="0.5" header="0.25" footer="0.3"/>
  <pageSetup scale="70" orientation="landscape" r:id="rId1"/>
  <headerFooter>
    <oddFooter>&amp;L&amp;G&amp;CSupplementary Regulatory Capital Disclosure&amp;R Page &amp;P of &amp;N</oddFooter>
  </headerFooter>
  <rowBreaks count="1" manualBreakCount="1">
    <brk id="42" min="1" max="22" man="1"/>
  </rowBreaks>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4306B-49D7-4945-AD06-3CB18179EBA7}">
  <sheetPr codeName="Sheet38">
    <tabColor theme="5"/>
  </sheetPr>
  <dimension ref="A1:U160"/>
  <sheetViews>
    <sheetView zoomScale="115" zoomScaleNormal="115" workbookViewId="0"/>
  </sheetViews>
  <sheetFormatPr defaultColWidth="0" defaultRowHeight="0" customHeight="1" zeroHeight="1"/>
  <cols>
    <col min="1" max="1" width="1.5703125" style="1" customWidth="1"/>
    <col min="2" max="2" width="8.5703125" customWidth="1"/>
    <col min="3" max="3" width="28.5703125" customWidth="1"/>
    <col min="4" max="20" width="8.42578125" customWidth="1"/>
    <col min="21" max="21" width="1.5703125" customWidth="1"/>
    <col min="22" max="16384" width="8.5703125" hidden="1"/>
  </cols>
  <sheetData>
    <row r="1" spans="1:21" ht="12" customHeight="1">
      <c r="B1" s="141" t="s">
        <v>126</v>
      </c>
      <c r="C1" s="1"/>
      <c r="D1" s="1"/>
      <c r="E1" s="1"/>
      <c r="F1" s="1"/>
      <c r="G1" s="1"/>
      <c r="H1" s="1"/>
      <c r="I1" s="1"/>
      <c r="J1" s="1"/>
      <c r="K1" s="1"/>
      <c r="L1" s="1"/>
      <c r="M1" s="1"/>
      <c r="N1" s="1"/>
      <c r="O1" s="1"/>
      <c r="P1" s="1"/>
      <c r="Q1" s="1"/>
      <c r="R1" s="1"/>
      <c r="S1" s="1"/>
      <c r="T1" s="1"/>
      <c r="U1" s="1"/>
    </row>
    <row r="2" spans="1:21" s="467" customFormat="1" ht="20.100000000000001" customHeight="1">
      <c r="A2" s="49"/>
      <c r="B2" s="554" t="s">
        <v>1178</v>
      </c>
      <c r="C2" s="553"/>
      <c r="D2" s="553"/>
      <c r="E2" s="553"/>
      <c r="F2" s="553"/>
      <c r="G2" s="553"/>
      <c r="H2" s="553"/>
      <c r="I2" s="553"/>
      <c r="J2" s="553"/>
      <c r="K2" s="553"/>
      <c r="L2" s="553"/>
      <c r="M2" s="553"/>
      <c r="N2" s="553"/>
      <c r="O2" s="553"/>
      <c r="P2" s="553"/>
      <c r="Q2" s="553"/>
      <c r="R2" s="553"/>
      <c r="S2" s="553"/>
      <c r="T2" s="1226"/>
      <c r="U2" s="49"/>
    </row>
    <row r="3" spans="1:21" ht="14.85" customHeight="1">
      <c r="B3" s="2163" t="s">
        <v>162</v>
      </c>
      <c r="C3" s="2164"/>
      <c r="D3" s="1030" t="s">
        <v>235</v>
      </c>
      <c r="E3" s="1030" t="s">
        <v>422</v>
      </c>
      <c r="F3" s="1030" t="s">
        <v>419</v>
      </c>
      <c r="G3" s="1030" t="s">
        <v>470</v>
      </c>
      <c r="H3" s="1030" t="s">
        <v>469</v>
      </c>
      <c r="I3" s="1030" t="s">
        <v>468</v>
      </c>
      <c r="J3" s="1030" t="s">
        <v>467</v>
      </c>
      <c r="K3" s="1030" t="s">
        <v>861</v>
      </c>
      <c r="L3" s="1030" t="s">
        <v>860</v>
      </c>
      <c r="M3" s="1030" t="s">
        <v>859</v>
      </c>
      <c r="N3" s="1030" t="s">
        <v>898</v>
      </c>
      <c r="O3" s="1030" t="s">
        <v>897</v>
      </c>
      <c r="P3" s="1030" t="s">
        <v>1173</v>
      </c>
      <c r="Q3" s="1030" t="s">
        <v>1172</v>
      </c>
      <c r="R3" s="1030" t="s">
        <v>1171</v>
      </c>
      <c r="S3" s="1030" t="s">
        <v>1170</v>
      </c>
      <c r="T3" s="1139" t="s">
        <v>1169</v>
      </c>
      <c r="U3" s="1"/>
    </row>
    <row r="4" spans="1:21" s="414" customFormat="1" ht="13.35" customHeight="1">
      <c r="A4" s="2"/>
      <c r="B4" s="2165"/>
      <c r="C4" s="2166"/>
      <c r="D4" s="2043" t="s">
        <v>1168</v>
      </c>
      <c r="E4" s="2043"/>
      <c r="F4" s="2043"/>
      <c r="G4" s="2043"/>
      <c r="H4" s="1986"/>
      <c r="I4" s="2043" t="s">
        <v>1167</v>
      </c>
      <c r="J4" s="2043"/>
      <c r="K4" s="2043"/>
      <c r="L4" s="2043"/>
      <c r="M4" s="1939" t="s">
        <v>1166</v>
      </c>
      <c r="N4" s="2043"/>
      <c r="O4" s="2043"/>
      <c r="P4" s="1986"/>
      <c r="Q4" s="1939" t="s">
        <v>1165</v>
      </c>
      <c r="R4" s="2043"/>
      <c r="S4" s="2043"/>
      <c r="T4" s="1986"/>
      <c r="U4" s="2"/>
    </row>
    <row r="5" spans="1:21" s="414" customFormat="1" ht="13.35" customHeight="1">
      <c r="A5" s="2"/>
      <c r="B5" s="2165"/>
      <c r="C5" s="2166"/>
      <c r="D5" s="2044"/>
      <c r="E5" s="2044"/>
      <c r="F5" s="2044"/>
      <c r="G5" s="2044"/>
      <c r="H5" s="2149"/>
      <c r="I5" s="2044"/>
      <c r="J5" s="2044"/>
      <c r="K5" s="2044"/>
      <c r="L5" s="2044"/>
      <c r="M5" s="2148"/>
      <c r="N5" s="2044"/>
      <c r="O5" s="2044"/>
      <c r="P5" s="2149"/>
      <c r="Q5" s="2148"/>
      <c r="R5" s="2044"/>
      <c r="S5" s="2044"/>
      <c r="T5" s="2149"/>
      <c r="U5" s="2"/>
    </row>
    <row r="6" spans="1:21" s="414" customFormat="1" ht="39" customHeight="1">
      <c r="A6" s="2"/>
      <c r="B6" s="2165"/>
      <c r="C6" s="2166"/>
      <c r="D6" s="2153" t="s">
        <v>1164</v>
      </c>
      <c r="E6" s="2153" t="s">
        <v>1163</v>
      </c>
      <c r="F6" s="2153" t="s">
        <v>1162</v>
      </c>
      <c r="G6" s="2153" t="s">
        <v>1177</v>
      </c>
      <c r="H6" s="2169" t="s">
        <v>1160</v>
      </c>
      <c r="I6" s="2153" t="s">
        <v>1159</v>
      </c>
      <c r="J6" s="2153" t="s">
        <v>1158</v>
      </c>
      <c r="K6" s="2153" t="s">
        <v>1157</v>
      </c>
      <c r="L6" s="2160">
        <v>12.5</v>
      </c>
      <c r="M6" s="2156" t="s">
        <v>1159</v>
      </c>
      <c r="N6" s="2153" t="s">
        <v>1158</v>
      </c>
      <c r="O6" s="2153" t="s">
        <v>1157</v>
      </c>
      <c r="P6" s="2150">
        <v>12.5</v>
      </c>
      <c r="Q6" s="2156" t="s">
        <v>1159</v>
      </c>
      <c r="R6" s="2153" t="s">
        <v>1158</v>
      </c>
      <c r="S6" s="2153" t="s">
        <v>1157</v>
      </c>
      <c r="T6" s="2150">
        <v>12.5</v>
      </c>
      <c r="U6" s="2"/>
    </row>
    <row r="7" spans="1:21" s="414" customFormat="1" ht="26.1" customHeight="1">
      <c r="A7" s="2"/>
      <c r="B7" s="2165"/>
      <c r="C7" s="2166"/>
      <c r="D7" s="2154"/>
      <c r="E7" s="2154"/>
      <c r="F7" s="2154"/>
      <c r="G7" s="2154"/>
      <c r="H7" s="2170"/>
      <c r="I7" s="2154"/>
      <c r="J7" s="2154"/>
      <c r="K7" s="2154"/>
      <c r="L7" s="2161"/>
      <c r="M7" s="2157"/>
      <c r="N7" s="2154"/>
      <c r="O7" s="2154"/>
      <c r="P7" s="2151"/>
      <c r="Q7" s="2157"/>
      <c r="R7" s="2154"/>
      <c r="S7" s="2154"/>
      <c r="T7" s="2151"/>
      <c r="U7" s="2"/>
    </row>
    <row r="8" spans="1:21" s="414" customFormat="1" ht="31.35" customHeight="1">
      <c r="A8" s="2"/>
      <c r="B8" s="1994"/>
      <c r="C8" s="2173"/>
      <c r="D8" s="2155"/>
      <c r="E8" s="2155"/>
      <c r="F8" s="2155"/>
      <c r="G8" s="2155"/>
      <c r="H8" s="2171"/>
      <c r="I8" s="2155"/>
      <c r="J8" s="2155"/>
      <c r="K8" s="2155"/>
      <c r="L8" s="2162"/>
      <c r="M8" s="2158"/>
      <c r="N8" s="2155"/>
      <c r="O8" s="2155"/>
      <c r="P8" s="2152"/>
      <c r="Q8" s="2158"/>
      <c r="R8" s="2155"/>
      <c r="S8" s="2155"/>
      <c r="T8" s="2152"/>
      <c r="U8" s="2"/>
    </row>
    <row r="9" spans="1:21" s="414" customFormat="1" ht="14.85" customHeight="1">
      <c r="A9" s="2"/>
      <c r="B9" s="2174" t="str">
        <f>CurrQtr</f>
        <v>Q3 2022</v>
      </c>
      <c r="C9" s="2029"/>
      <c r="D9" s="1225"/>
      <c r="E9" s="905"/>
      <c r="F9" s="905"/>
      <c r="G9" s="905"/>
      <c r="H9" s="921"/>
      <c r="I9" s="905"/>
      <c r="J9" s="905"/>
      <c r="K9" s="905"/>
      <c r="L9" s="905"/>
      <c r="M9" s="1225"/>
      <c r="N9" s="905"/>
      <c r="O9" s="905"/>
      <c r="P9" s="921"/>
      <c r="Q9" s="1225"/>
      <c r="R9" s="905"/>
      <c r="S9" s="905"/>
      <c r="T9" s="921"/>
      <c r="U9" s="2"/>
    </row>
    <row r="10" spans="1:21" s="414" customFormat="1" ht="14.85" customHeight="1">
      <c r="A10" s="2"/>
      <c r="B10" s="1224">
        <v>1</v>
      </c>
      <c r="C10" s="602" t="s">
        <v>1176</v>
      </c>
      <c r="D10" s="455">
        <v>2496</v>
      </c>
      <c r="E10" s="454">
        <v>32</v>
      </c>
      <c r="F10" s="454">
        <v>1314</v>
      </c>
      <c r="G10" s="454">
        <v>69</v>
      </c>
      <c r="H10" s="453">
        <v>17</v>
      </c>
      <c r="I10" s="454">
        <v>0</v>
      </c>
      <c r="J10" s="454">
        <v>3498</v>
      </c>
      <c r="K10" s="454">
        <v>430</v>
      </c>
      <c r="L10" s="454">
        <v>0</v>
      </c>
      <c r="M10" s="455">
        <v>0</v>
      </c>
      <c r="N10" s="454">
        <v>1017</v>
      </c>
      <c r="O10" s="454">
        <v>262</v>
      </c>
      <c r="P10" s="453">
        <v>0</v>
      </c>
      <c r="Q10" s="455">
        <v>0</v>
      </c>
      <c r="R10" s="454">
        <v>82</v>
      </c>
      <c r="S10" s="454">
        <v>21</v>
      </c>
      <c r="T10" s="453">
        <v>0</v>
      </c>
      <c r="U10" s="2"/>
    </row>
    <row r="11" spans="1:21" s="414" customFormat="1" ht="14.85" customHeight="1">
      <c r="A11" s="2"/>
      <c r="B11" s="1133">
        <v>2</v>
      </c>
      <c r="C11" s="902" t="s">
        <v>1155</v>
      </c>
      <c r="D11" s="349">
        <v>2496</v>
      </c>
      <c r="E11" s="348">
        <v>32</v>
      </c>
      <c r="F11" s="348">
        <v>1314</v>
      </c>
      <c r="G11" s="348">
        <v>69</v>
      </c>
      <c r="H11" s="347">
        <v>17</v>
      </c>
      <c r="I11" s="348">
        <v>0</v>
      </c>
      <c r="J11" s="348">
        <v>3498</v>
      </c>
      <c r="K11" s="348">
        <v>430</v>
      </c>
      <c r="L11" s="348">
        <v>0</v>
      </c>
      <c r="M11" s="349">
        <v>0</v>
      </c>
      <c r="N11" s="348">
        <v>1017</v>
      </c>
      <c r="O11" s="348">
        <v>262</v>
      </c>
      <c r="P11" s="347">
        <v>0</v>
      </c>
      <c r="Q11" s="349">
        <v>0</v>
      </c>
      <c r="R11" s="348">
        <v>82</v>
      </c>
      <c r="S11" s="348">
        <v>21</v>
      </c>
      <c r="T11" s="347">
        <v>0</v>
      </c>
      <c r="U11" s="2"/>
    </row>
    <row r="12" spans="1:21" s="414" customFormat="1" ht="14.85" customHeight="1">
      <c r="A12" s="2"/>
      <c r="B12" s="1133">
        <v>3</v>
      </c>
      <c r="C12" s="1222" t="s">
        <v>1153</v>
      </c>
      <c r="D12" s="349">
        <v>2496</v>
      </c>
      <c r="E12" s="348">
        <v>32</v>
      </c>
      <c r="F12" s="348">
        <v>1268</v>
      </c>
      <c r="G12" s="348">
        <v>69</v>
      </c>
      <c r="H12" s="347">
        <v>17</v>
      </c>
      <c r="I12" s="348">
        <v>0</v>
      </c>
      <c r="J12" s="348">
        <v>3498</v>
      </c>
      <c r="K12" s="348">
        <v>384</v>
      </c>
      <c r="L12" s="348">
        <v>0</v>
      </c>
      <c r="M12" s="349">
        <v>0</v>
      </c>
      <c r="N12" s="348">
        <v>1017</v>
      </c>
      <c r="O12" s="348">
        <v>216</v>
      </c>
      <c r="P12" s="347">
        <v>0</v>
      </c>
      <c r="Q12" s="349">
        <v>0</v>
      </c>
      <c r="R12" s="348">
        <v>82</v>
      </c>
      <c r="S12" s="348">
        <v>17</v>
      </c>
      <c r="T12" s="347">
        <v>0</v>
      </c>
      <c r="U12" s="2"/>
    </row>
    <row r="13" spans="1:21" s="414" customFormat="1" ht="14.85" customHeight="1">
      <c r="A13" s="2"/>
      <c r="B13" s="1133">
        <v>4</v>
      </c>
      <c r="C13" s="1223" t="s">
        <v>1152</v>
      </c>
      <c r="D13" s="349">
        <v>2119</v>
      </c>
      <c r="E13" s="348">
        <v>32</v>
      </c>
      <c r="F13" s="348">
        <v>765</v>
      </c>
      <c r="G13" s="348">
        <v>69</v>
      </c>
      <c r="H13" s="347">
        <v>0</v>
      </c>
      <c r="I13" s="348">
        <v>0</v>
      </c>
      <c r="J13" s="348">
        <v>2985</v>
      </c>
      <c r="K13" s="348">
        <v>0</v>
      </c>
      <c r="L13" s="348">
        <v>0</v>
      </c>
      <c r="M13" s="349">
        <v>0</v>
      </c>
      <c r="N13" s="348">
        <v>748</v>
      </c>
      <c r="O13" s="348">
        <v>0</v>
      </c>
      <c r="P13" s="347">
        <v>0</v>
      </c>
      <c r="Q13" s="349">
        <v>0</v>
      </c>
      <c r="R13" s="348">
        <v>60</v>
      </c>
      <c r="S13" s="348">
        <v>0</v>
      </c>
      <c r="T13" s="347">
        <v>0</v>
      </c>
      <c r="U13" s="2"/>
    </row>
    <row r="14" spans="1:21" s="414" customFormat="1" ht="14.85" customHeight="1">
      <c r="A14" s="2"/>
      <c r="B14" s="1133">
        <v>5</v>
      </c>
      <c r="C14" s="1223" t="s">
        <v>1151</v>
      </c>
      <c r="D14" s="349">
        <v>377</v>
      </c>
      <c r="E14" s="348">
        <v>0</v>
      </c>
      <c r="F14" s="348">
        <v>503</v>
      </c>
      <c r="G14" s="348">
        <v>0</v>
      </c>
      <c r="H14" s="347">
        <v>17</v>
      </c>
      <c r="I14" s="348">
        <v>0</v>
      </c>
      <c r="J14" s="348">
        <v>513</v>
      </c>
      <c r="K14" s="348">
        <v>384</v>
      </c>
      <c r="L14" s="348">
        <v>0</v>
      </c>
      <c r="M14" s="349">
        <v>0</v>
      </c>
      <c r="N14" s="348">
        <v>269</v>
      </c>
      <c r="O14" s="348">
        <v>216</v>
      </c>
      <c r="P14" s="347">
        <v>0</v>
      </c>
      <c r="Q14" s="349">
        <v>0</v>
      </c>
      <c r="R14" s="348">
        <v>22</v>
      </c>
      <c r="S14" s="348">
        <v>17</v>
      </c>
      <c r="T14" s="347">
        <v>0</v>
      </c>
      <c r="U14" s="2"/>
    </row>
    <row r="15" spans="1:21" s="414" customFormat="1" ht="14.85" customHeight="1">
      <c r="A15" s="2"/>
      <c r="B15" s="1133">
        <v>6</v>
      </c>
      <c r="C15" s="1222" t="s">
        <v>1150</v>
      </c>
      <c r="D15" s="349">
        <v>0</v>
      </c>
      <c r="E15" s="348">
        <v>0</v>
      </c>
      <c r="F15" s="348">
        <v>46</v>
      </c>
      <c r="G15" s="348">
        <v>0</v>
      </c>
      <c r="H15" s="347">
        <v>0</v>
      </c>
      <c r="I15" s="348">
        <v>0</v>
      </c>
      <c r="J15" s="348">
        <v>0</v>
      </c>
      <c r="K15" s="348">
        <v>46</v>
      </c>
      <c r="L15" s="348">
        <v>0</v>
      </c>
      <c r="M15" s="349">
        <v>0</v>
      </c>
      <c r="N15" s="348">
        <v>0</v>
      </c>
      <c r="O15" s="348">
        <v>46</v>
      </c>
      <c r="P15" s="347">
        <v>0</v>
      </c>
      <c r="Q15" s="349">
        <v>0</v>
      </c>
      <c r="R15" s="348">
        <v>0</v>
      </c>
      <c r="S15" s="348">
        <v>4</v>
      </c>
      <c r="T15" s="347">
        <v>0</v>
      </c>
      <c r="U15" s="2"/>
    </row>
    <row r="16" spans="1:21" s="414" customFormat="1" ht="14.85" customHeight="1">
      <c r="A16" s="2"/>
      <c r="B16" s="1133">
        <v>7</v>
      </c>
      <c r="C16" s="1223" t="s">
        <v>1149</v>
      </c>
      <c r="D16" s="349">
        <v>0</v>
      </c>
      <c r="E16" s="348">
        <v>0</v>
      </c>
      <c r="F16" s="348">
        <v>46</v>
      </c>
      <c r="G16" s="348">
        <v>0</v>
      </c>
      <c r="H16" s="347">
        <v>0</v>
      </c>
      <c r="I16" s="348">
        <v>0</v>
      </c>
      <c r="J16" s="348">
        <v>0</v>
      </c>
      <c r="K16" s="348">
        <v>46</v>
      </c>
      <c r="L16" s="348">
        <v>0</v>
      </c>
      <c r="M16" s="349">
        <v>0</v>
      </c>
      <c r="N16" s="348">
        <v>0</v>
      </c>
      <c r="O16" s="348">
        <v>46</v>
      </c>
      <c r="P16" s="347">
        <v>0</v>
      </c>
      <c r="Q16" s="349">
        <v>0</v>
      </c>
      <c r="R16" s="348">
        <v>0</v>
      </c>
      <c r="S16" s="348">
        <v>4</v>
      </c>
      <c r="T16" s="347">
        <v>0</v>
      </c>
      <c r="U16" s="2"/>
    </row>
    <row r="17" spans="1:21" s="414" customFormat="1" ht="14.85" customHeight="1">
      <c r="A17" s="2"/>
      <c r="B17" s="1133">
        <v>8</v>
      </c>
      <c r="C17" s="1223" t="s">
        <v>1148</v>
      </c>
      <c r="D17" s="349">
        <v>0</v>
      </c>
      <c r="E17" s="348">
        <v>0</v>
      </c>
      <c r="F17" s="348">
        <v>0</v>
      </c>
      <c r="G17" s="348">
        <v>0</v>
      </c>
      <c r="H17" s="347">
        <v>0</v>
      </c>
      <c r="I17" s="348">
        <v>0</v>
      </c>
      <c r="J17" s="348">
        <v>0</v>
      </c>
      <c r="K17" s="348">
        <v>0</v>
      </c>
      <c r="L17" s="348">
        <v>0</v>
      </c>
      <c r="M17" s="349">
        <v>0</v>
      </c>
      <c r="N17" s="348">
        <v>0</v>
      </c>
      <c r="O17" s="348">
        <v>0</v>
      </c>
      <c r="P17" s="347">
        <v>0</v>
      </c>
      <c r="Q17" s="349">
        <v>0</v>
      </c>
      <c r="R17" s="348">
        <v>0</v>
      </c>
      <c r="S17" s="348">
        <v>0</v>
      </c>
      <c r="T17" s="347">
        <v>0</v>
      </c>
      <c r="U17" s="2"/>
    </row>
    <row r="18" spans="1:21" s="414" customFormat="1" ht="14.85" customHeight="1">
      <c r="A18" s="2"/>
      <c r="B18" s="1133">
        <v>9</v>
      </c>
      <c r="C18" s="902" t="s">
        <v>1154</v>
      </c>
      <c r="D18" s="349">
        <v>0</v>
      </c>
      <c r="E18" s="348">
        <v>0</v>
      </c>
      <c r="F18" s="348">
        <v>0</v>
      </c>
      <c r="G18" s="348">
        <v>0</v>
      </c>
      <c r="H18" s="347">
        <v>0</v>
      </c>
      <c r="I18" s="348">
        <v>0</v>
      </c>
      <c r="J18" s="348">
        <v>0</v>
      </c>
      <c r="K18" s="348">
        <v>0</v>
      </c>
      <c r="L18" s="348">
        <v>0</v>
      </c>
      <c r="M18" s="349">
        <v>0</v>
      </c>
      <c r="N18" s="348">
        <v>0</v>
      </c>
      <c r="O18" s="348">
        <v>0</v>
      </c>
      <c r="P18" s="347">
        <v>0</v>
      </c>
      <c r="Q18" s="349">
        <v>0</v>
      </c>
      <c r="R18" s="348">
        <v>0</v>
      </c>
      <c r="S18" s="348">
        <v>0</v>
      </c>
      <c r="T18" s="347">
        <v>0</v>
      </c>
      <c r="U18" s="2"/>
    </row>
    <row r="19" spans="1:21" s="414" customFormat="1" ht="14.85" customHeight="1">
      <c r="A19" s="2"/>
      <c r="B19" s="1133">
        <v>10</v>
      </c>
      <c r="C19" s="1222" t="s">
        <v>1153</v>
      </c>
      <c r="D19" s="349">
        <v>0</v>
      </c>
      <c r="E19" s="348">
        <v>0</v>
      </c>
      <c r="F19" s="348">
        <v>0</v>
      </c>
      <c r="G19" s="348">
        <v>0</v>
      </c>
      <c r="H19" s="347">
        <v>0</v>
      </c>
      <c r="I19" s="348">
        <v>0</v>
      </c>
      <c r="J19" s="348">
        <v>0</v>
      </c>
      <c r="K19" s="348">
        <v>0</v>
      </c>
      <c r="L19" s="348">
        <v>0</v>
      </c>
      <c r="M19" s="349">
        <v>0</v>
      </c>
      <c r="N19" s="348">
        <v>0</v>
      </c>
      <c r="O19" s="348">
        <v>0</v>
      </c>
      <c r="P19" s="347">
        <v>0</v>
      </c>
      <c r="Q19" s="349">
        <v>0</v>
      </c>
      <c r="R19" s="348">
        <v>0</v>
      </c>
      <c r="S19" s="348">
        <v>0</v>
      </c>
      <c r="T19" s="347">
        <v>0</v>
      </c>
      <c r="U19" s="2"/>
    </row>
    <row r="20" spans="1:21" s="414" customFormat="1" ht="14.85" customHeight="1">
      <c r="A20" s="2"/>
      <c r="B20" s="1133">
        <v>11</v>
      </c>
      <c r="C20" s="1221" t="s">
        <v>1152</v>
      </c>
      <c r="D20" s="349">
        <v>0</v>
      </c>
      <c r="E20" s="348">
        <v>0</v>
      </c>
      <c r="F20" s="348">
        <v>0</v>
      </c>
      <c r="G20" s="348">
        <v>0</v>
      </c>
      <c r="H20" s="347">
        <v>0</v>
      </c>
      <c r="I20" s="348">
        <v>0</v>
      </c>
      <c r="J20" s="348">
        <v>0</v>
      </c>
      <c r="K20" s="348">
        <v>0</v>
      </c>
      <c r="L20" s="348">
        <v>0</v>
      </c>
      <c r="M20" s="349">
        <v>0</v>
      </c>
      <c r="N20" s="348">
        <v>0</v>
      </c>
      <c r="O20" s="348">
        <v>0</v>
      </c>
      <c r="P20" s="347">
        <v>0</v>
      </c>
      <c r="Q20" s="349">
        <v>0</v>
      </c>
      <c r="R20" s="348">
        <v>0</v>
      </c>
      <c r="S20" s="348">
        <v>0</v>
      </c>
      <c r="T20" s="347">
        <v>0</v>
      </c>
      <c r="U20" s="2"/>
    </row>
    <row r="21" spans="1:21" s="414" customFormat="1" ht="14.85" customHeight="1">
      <c r="A21" s="2"/>
      <c r="B21" s="1133">
        <v>12</v>
      </c>
      <c r="C21" s="1221" t="s">
        <v>1151</v>
      </c>
      <c r="D21" s="349">
        <v>0</v>
      </c>
      <c r="E21" s="348">
        <v>0</v>
      </c>
      <c r="F21" s="348">
        <v>0</v>
      </c>
      <c r="G21" s="348">
        <v>0</v>
      </c>
      <c r="H21" s="347">
        <v>0</v>
      </c>
      <c r="I21" s="348">
        <v>0</v>
      </c>
      <c r="J21" s="348">
        <v>0</v>
      </c>
      <c r="K21" s="348">
        <v>0</v>
      </c>
      <c r="L21" s="348">
        <v>0</v>
      </c>
      <c r="M21" s="349">
        <v>0</v>
      </c>
      <c r="N21" s="348">
        <v>0</v>
      </c>
      <c r="O21" s="348">
        <v>0</v>
      </c>
      <c r="P21" s="347">
        <v>0</v>
      </c>
      <c r="Q21" s="349">
        <v>0</v>
      </c>
      <c r="R21" s="348">
        <v>0</v>
      </c>
      <c r="S21" s="348">
        <v>0</v>
      </c>
      <c r="T21" s="347">
        <v>0</v>
      </c>
      <c r="U21" s="2"/>
    </row>
    <row r="22" spans="1:21" s="414" customFormat="1" ht="14.85" customHeight="1">
      <c r="A22" s="2"/>
      <c r="B22" s="1133">
        <v>13</v>
      </c>
      <c r="C22" s="1171" t="s">
        <v>1150</v>
      </c>
      <c r="D22" s="349">
        <v>0</v>
      </c>
      <c r="E22" s="348">
        <v>0</v>
      </c>
      <c r="F22" s="348">
        <v>0</v>
      </c>
      <c r="G22" s="348">
        <v>0</v>
      </c>
      <c r="H22" s="347">
        <v>0</v>
      </c>
      <c r="I22" s="348">
        <v>0</v>
      </c>
      <c r="J22" s="348">
        <v>0</v>
      </c>
      <c r="K22" s="348">
        <v>0</v>
      </c>
      <c r="L22" s="348">
        <v>0</v>
      </c>
      <c r="M22" s="349">
        <v>0</v>
      </c>
      <c r="N22" s="348">
        <v>0</v>
      </c>
      <c r="O22" s="348">
        <v>0</v>
      </c>
      <c r="P22" s="347">
        <v>0</v>
      </c>
      <c r="Q22" s="349">
        <v>0</v>
      </c>
      <c r="R22" s="348">
        <v>0</v>
      </c>
      <c r="S22" s="348">
        <v>0</v>
      </c>
      <c r="T22" s="347">
        <v>0</v>
      </c>
      <c r="U22" s="2"/>
    </row>
    <row r="23" spans="1:21" s="414" customFormat="1" ht="14.85" customHeight="1">
      <c r="A23" s="2"/>
      <c r="B23" s="1133">
        <v>14</v>
      </c>
      <c r="C23" s="1221" t="s">
        <v>1149</v>
      </c>
      <c r="D23" s="349">
        <v>0</v>
      </c>
      <c r="E23" s="348">
        <v>0</v>
      </c>
      <c r="F23" s="348">
        <v>0</v>
      </c>
      <c r="G23" s="348">
        <v>0</v>
      </c>
      <c r="H23" s="347">
        <v>0</v>
      </c>
      <c r="I23" s="348">
        <v>0</v>
      </c>
      <c r="J23" s="348">
        <v>0</v>
      </c>
      <c r="K23" s="348">
        <v>0</v>
      </c>
      <c r="L23" s="348">
        <v>0</v>
      </c>
      <c r="M23" s="349">
        <v>0</v>
      </c>
      <c r="N23" s="348">
        <v>0</v>
      </c>
      <c r="O23" s="348">
        <v>0</v>
      </c>
      <c r="P23" s="347">
        <v>0</v>
      </c>
      <c r="Q23" s="349">
        <v>0</v>
      </c>
      <c r="R23" s="348">
        <v>0</v>
      </c>
      <c r="S23" s="348">
        <v>0</v>
      </c>
      <c r="T23" s="347">
        <v>0</v>
      </c>
      <c r="U23" s="2"/>
    </row>
    <row r="24" spans="1:21" s="414" customFormat="1" ht="14.85" customHeight="1">
      <c r="A24" s="2"/>
      <c r="B24" s="1220">
        <v>15</v>
      </c>
      <c r="C24" s="1219" t="s">
        <v>1148</v>
      </c>
      <c r="D24" s="1218">
        <v>0</v>
      </c>
      <c r="E24" s="747">
        <v>0</v>
      </c>
      <c r="F24" s="747">
        <v>0</v>
      </c>
      <c r="G24" s="747">
        <v>0</v>
      </c>
      <c r="H24" s="746">
        <v>0</v>
      </c>
      <c r="I24" s="747">
        <v>0</v>
      </c>
      <c r="J24" s="747">
        <v>0</v>
      </c>
      <c r="K24" s="747">
        <v>0</v>
      </c>
      <c r="L24" s="747">
        <v>0</v>
      </c>
      <c r="M24" s="1218">
        <v>0</v>
      </c>
      <c r="N24" s="747">
        <v>0</v>
      </c>
      <c r="O24" s="747">
        <v>0</v>
      </c>
      <c r="P24" s="746">
        <v>0</v>
      </c>
      <c r="Q24" s="1218">
        <v>0</v>
      </c>
      <c r="R24" s="747">
        <v>0</v>
      </c>
      <c r="S24" s="747">
        <v>0</v>
      </c>
      <c r="T24" s="746">
        <v>0</v>
      </c>
      <c r="U24" s="2"/>
    </row>
    <row r="25" spans="1:21" s="414" customFormat="1" ht="5.0999999999999996" customHeight="1">
      <c r="A25" s="2"/>
      <c r="B25" s="1091"/>
      <c r="C25" s="1217"/>
      <c r="D25" s="849"/>
      <c r="E25" s="849"/>
      <c r="F25" s="849"/>
      <c r="G25" s="849"/>
      <c r="H25" s="849"/>
      <c r="I25" s="849"/>
      <c r="J25" s="849"/>
      <c r="K25" s="849"/>
      <c r="L25" s="849"/>
      <c r="M25" s="849"/>
      <c r="N25" s="849"/>
      <c r="O25" s="849"/>
      <c r="P25" s="849"/>
      <c r="Q25" s="849"/>
      <c r="R25" s="849"/>
      <c r="S25" s="849"/>
      <c r="T25" s="849"/>
      <c r="U25" s="2"/>
    </row>
    <row r="26" spans="1:21" s="414" customFormat="1" ht="14.85" customHeight="1">
      <c r="A26" s="2"/>
      <c r="B26" s="2030" t="str">
        <f>LastQtr</f>
        <v>Q2 2022</v>
      </c>
      <c r="C26" s="2031"/>
      <c r="D26" s="1225"/>
      <c r="E26" s="905"/>
      <c r="F26" s="905"/>
      <c r="G26" s="905"/>
      <c r="H26" s="921"/>
      <c r="I26" s="905"/>
      <c r="J26" s="905"/>
      <c r="K26" s="905"/>
      <c r="L26" s="905"/>
      <c r="M26" s="1225"/>
      <c r="N26" s="905"/>
      <c r="O26" s="905"/>
      <c r="P26" s="921"/>
      <c r="Q26" s="1225"/>
      <c r="R26" s="905"/>
      <c r="S26" s="905"/>
      <c r="T26" s="921"/>
      <c r="U26" s="2"/>
    </row>
    <row r="27" spans="1:21" s="414" customFormat="1" ht="14.85" customHeight="1">
      <c r="A27" s="2"/>
      <c r="B27" s="1224">
        <v>1</v>
      </c>
      <c r="C27" s="602" t="s">
        <v>1176</v>
      </c>
      <c r="D27" s="455">
        <v>2557</v>
      </c>
      <c r="E27" s="454">
        <v>54</v>
      </c>
      <c r="F27" s="454">
        <v>1316</v>
      </c>
      <c r="G27" s="454">
        <v>69</v>
      </c>
      <c r="H27" s="453">
        <v>19</v>
      </c>
      <c r="I27" s="454">
        <v>0</v>
      </c>
      <c r="J27" s="454">
        <v>3497</v>
      </c>
      <c r="K27" s="454">
        <v>518</v>
      </c>
      <c r="L27" s="454">
        <v>0</v>
      </c>
      <c r="M27" s="455">
        <v>0</v>
      </c>
      <c r="N27" s="454">
        <v>1030</v>
      </c>
      <c r="O27" s="454">
        <v>278</v>
      </c>
      <c r="P27" s="453">
        <v>0</v>
      </c>
      <c r="Q27" s="455">
        <v>0</v>
      </c>
      <c r="R27" s="454">
        <v>83</v>
      </c>
      <c r="S27" s="454">
        <v>23</v>
      </c>
      <c r="T27" s="453">
        <v>0</v>
      </c>
      <c r="U27" s="2"/>
    </row>
    <row r="28" spans="1:21" s="414" customFormat="1" ht="14.85" customHeight="1">
      <c r="A28" s="2"/>
      <c r="B28" s="1133">
        <v>2</v>
      </c>
      <c r="C28" s="902" t="s">
        <v>1155</v>
      </c>
      <c r="D28" s="349">
        <v>2557</v>
      </c>
      <c r="E28" s="348">
        <v>54</v>
      </c>
      <c r="F28" s="348">
        <v>1316</v>
      </c>
      <c r="G28" s="348">
        <v>69</v>
      </c>
      <c r="H28" s="347">
        <v>19</v>
      </c>
      <c r="I28" s="348">
        <v>0</v>
      </c>
      <c r="J28" s="348">
        <v>3497</v>
      </c>
      <c r="K28" s="348">
        <v>518</v>
      </c>
      <c r="L28" s="348">
        <v>0</v>
      </c>
      <c r="M28" s="349">
        <v>0</v>
      </c>
      <c r="N28" s="348">
        <v>1030</v>
      </c>
      <c r="O28" s="348">
        <v>278</v>
      </c>
      <c r="P28" s="347">
        <v>0</v>
      </c>
      <c r="Q28" s="349">
        <v>0</v>
      </c>
      <c r="R28" s="348">
        <v>83</v>
      </c>
      <c r="S28" s="348">
        <v>23</v>
      </c>
      <c r="T28" s="347">
        <v>0</v>
      </c>
      <c r="U28" s="2"/>
    </row>
    <row r="29" spans="1:21" s="414" customFormat="1" ht="14.85" customHeight="1">
      <c r="A29" s="2"/>
      <c r="B29" s="1133">
        <v>3</v>
      </c>
      <c r="C29" s="1222" t="s">
        <v>1153</v>
      </c>
      <c r="D29" s="349">
        <v>2557</v>
      </c>
      <c r="E29" s="348">
        <v>54</v>
      </c>
      <c r="F29" s="348">
        <v>1270</v>
      </c>
      <c r="G29" s="348">
        <v>69</v>
      </c>
      <c r="H29" s="347">
        <v>19</v>
      </c>
      <c r="I29" s="348">
        <v>0</v>
      </c>
      <c r="J29" s="348">
        <v>3497</v>
      </c>
      <c r="K29" s="348">
        <v>472</v>
      </c>
      <c r="L29" s="348">
        <v>0</v>
      </c>
      <c r="M29" s="349">
        <v>0</v>
      </c>
      <c r="N29" s="348">
        <v>1030</v>
      </c>
      <c r="O29" s="348">
        <v>232</v>
      </c>
      <c r="P29" s="347">
        <v>0</v>
      </c>
      <c r="Q29" s="349">
        <v>0</v>
      </c>
      <c r="R29" s="348">
        <v>83</v>
      </c>
      <c r="S29" s="348">
        <v>19</v>
      </c>
      <c r="T29" s="347">
        <v>0</v>
      </c>
      <c r="U29" s="2"/>
    </row>
    <row r="30" spans="1:21" s="414" customFormat="1" ht="14.85" customHeight="1">
      <c r="A30" s="2"/>
      <c r="B30" s="1133">
        <v>4</v>
      </c>
      <c r="C30" s="1223" t="s">
        <v>1152</v>
      </c>
      <c r="D30" s="349">
        <v>2093</v>
      </c>
      <c r="E30" s="348">
        <v>54</v>
      </c>
      <c r="F30" s="348">
        <v>766</v>
      </c>
      <c r="G30" s="348">
        <v>69</v>
      </c>
      <c r="H30" s="347">
        <v>0</v>
      </c>
      <c r="I30" s="348">
        <v>0</v>
      </c>
      <c r="J30" s="348">
        <v>2982</v>
      </c>
      <c r="K30" s="348">
        <v>0</v>
      </c>
      <c r="L30" s="348">
        <v>0</v>
      </c>
      <c r="M30" s="349">
        <v>0</v>
      </c>
      <c r="N30" s="348">
        <v>758</v>
      </c>
      <c r="O30" s="348">
        <v>0</v>
      </c>
      <c r="P30" s="347">
        <v>0</v>
      </c>
      <c r="Q30" s="349">
        <v>0</v>
      </c>
      <c r="R30" s="348">
        <v>61</v>
      </c>
      <c r="S30" s="348">
        <v>0</v>
      </c>
      <c r="T30" s="347">
        <v>0</v>
      </c>
      <c r="U30" s="2"/>
    </row>
    <row r="31" spans="1:21" s="414" customFormat="1" ht="14.85" customHeight="1">
      <c r="A31" s="2"/>
      <c r="B31" s="1133">
        <v>5</v>
      </c>
      <c r="C31" s="1223" t="s">
        <v>1151</v>
      </c>
      <c r="D31" s="349">
        <v>464</v>
      </c>
      <c r="E31" s="348">
        <v>0</v>
      </c>
      <c r="F31" s="348">
        <v>504</v>
      </c>
      <c r="G31" s="348">
        <v>0</v>
      </c>
      <c r="H31" s="347">
        <v>19</v>
      </c>
      <c r="I31" s="348">
        <v>0</v>
      </c>
      <c r="J31" s="348">
        <v>515</v>
      </c>
      <c r="K31" s="348">
        <v>472</v>
      </c>
      <c r="L31" s="348">
        <v>0</v>
      </c>
      <c r="M31" s="349">
        <v>0</v>
      </c>
      <c r="N31" s="348">
        <v>272</v>
      </c>
      <c r="O31" s="348">
        <v>232</v>
      </c>
      <c r="P31" s="347">
        <v>0</v>
      </c>
      <c r="Q31" s="349">
        <v>0</v>
      </c>
      <c r="R31" s="348">
        <v>22</v>
      </c>
      <c r="S31" s="348">
        <v>19</v>
      </c>
      <c r="T31" s="347">
        <v>0</v>
      </c>
      <c r="U31" s="2"/>
    </row>
    <row r="32" spans="1:21" s="414" customFormat="1" ht="14.85" customHeight="1">
      <c r="A32" s="2"/>
      <c r="B32" s="1133">
        <v>6</v>
      </c>
      <c r="C32" s="1222" t="s">
        <v>1150</v>
      </c>
      <c r="D32" s="349">
        <v>0</v>
      </c>
      <c r="E32" s="348">
        <v>0</v>
      </c>
      <c r="F32" s="348">
        <v>46</v>
      </c>
      <c r="G32" s="348">
        <v>0</v>
      </c>
      <c r="H32" s="347">
        <v>0</v>
      </c>
      <c r="I32" s="348">
        <v>0</v>
      </c>
      <c r="J32" s="348">
        <v>0</v>
      </c>
      <c r="K32" s="348">
        <v>46</v>
      </c>
      <c r="L32" s="348">
        <v>0</v>
      </c>
      <c r="M32" s="349">
        <v>0</v>
      </c>
      <c r="N32" s="348">
        <v>0</v>
      </c>
      <c r="O32" s="348">
        <v>46</v>
      </c>
      <c r="P32" s="347">
        <v>0</v>
      </c>
      <c r="Q32" s="349">
        <v>0</v>
      </c>
      <c r="R32" s="348">
        <v>0</v>
      </c>
      <c r="S32" s="348">
        <v>4</v>
      </c>
      <c r="T32" s="347">
        <v>0</v>
      </c>
      <c r="U32" s="2"/>
    </row>
    <row r="33" spans="1:21" s="414" customFormat="1" ht="14.85" customHeight="1">
      <c r="A33" s="2"/>
      <c r="B33" s="1133">
        <v>7</v>
      </c>
      <c r="C33" s="1223" t="s">
        <v>1149</v>
      </c>
      <c r="D33" s="349">
        <v>0</v>
      </c>
      <c r="E33" s="348">
        <v>0</v>
      </c>
      <c r="F33" s="348">
        <v>46</v>
      </c>
      <c r="G33" s="348">
        <v>0</v>
      </c>
      <c r="H33" s="347">
        <v>0</v>
      </c>
      <c r="I33" s="348">
        <v>0</v>
      </c>
      <c r="J33" s="348">
        <v>0</v>
      </c>
      <c r="K33" s="348">
        <v>46</v>
      </c>
      <c r="L33" s="348">
        <v>0</v>
      </c>
      <c r="M33" s="349">
        <v>0</v>
      </c>
      <c r="N33" s="348">
        <v>0</v>
      </c>
      <c r="O33" s="348">
        <v>46</v>
      </c>
      <c r="P33" s="347">
        <v>0</v>
      </c>
      <c r="Q33" s="349">
        <v>0</v>
      </c>
      <c r="R33" s="348">
        <v>0</v>
      </c>
      <c r="S33" s="348">
        <v>4</v>
      </c>
      <c r="T33" s="347">
        <v>0</v>
      </c>
      <c r="U33" s="2"/>
    </row>
    <row r="34" spans="1:21" s="414" customFormat="1" ht="14.85" customHeight="1">
      <c r="A34" s="2"/>
      <c r="B34" s="1133">
        <v>8</v>
      </c>
      <c r="C34" s="1223" t="s">
        <v>1148</v>
      </c>
      <c r="D34" s="349">
        <v>0</v>
      </c>
      <c r="E34" s="348">
        <v>0</v>
      </c>
      <c r="F34" s="348">
        <v>0</v>
      </c>
      <c r="G34" s="348">
        <v>0</v>
      </c>
      <c r="H34" s="347">
        <v>0</v>
      </c>
      <c r="I34" s="348">
        <v>0</v>
      </c>
      <c r="J34" s="348">
        <v>0</v>
      </c>
      <c r="K34" s="348">
        <v>0</v>
      </c>
      <c r="L34" s="348">
        <v>0</v>
      </c>
      <c r="M34" s="349">
        <v>0</v>
      </c>
      <c r="N34" s="348">
        <v>0</v>
      </c>
      <c r="O34" s="348">
        <v>0</v>
      </c>
      <c r="P34" s="347">
        <v>0</v>
      </c>
      <c r="Q34" s="349">
        <v>0</v>
      </c>
      <c r="R34" s="348">
        <v>0</v>
      </c>
      <c r="S34" s="348">
        <v>0</v>
      </c>
      <c r="T34" s="347">
        <v>0</v>
      </c>
      <c r="U34" s="2"/>
    </row>
    <row r="35" spans="1:21" s="414" customFormat="1" ht="14.85" customHeight="1">
      <c r="A35" s="2"/>
      <c r="B35" s="1133">
        <v>9</v>
      </c>
      <c r="C35" s="902" t="s">
        <v>1154</v>
      </c>
      <c r="D35" s="349">
        <v>0</v>
      </c>
      <c r="E35" s="348">
        <v>0</v>
      </c>
      <c r="F35" s="348">
        <v>0</v>
      </c>
      <c r="G35" s="348">
        <v>0</v>
      </c>
      <c r="H35" s="347">
        <v>0</v>
      </c>
      <c r="I35" s="348">
        <v>0</v>
      </c>
      <c r="J35" s="348">
        <v>0</v>
      </c>
      <c r="K35" s="348">
        <v>0</v>
      </c>
      <c r="L35" s="348">
        <v>0</v>
      </c>
      <c r="M35" s="349">
        <v>0</v>
      </c>
      <c r="N35" s="348">
        <v>0</v>
      </c>
      <c r="O35" s="348">
        <v>0</v>
      </c>
      <c r="P35" s="347">
        <v>0</v>
      </c>
      <c r="Q35" s="349">
        <v>0</v>
      </c>
      <c r="R35" s="348">
        <v>0</v>
      </c>
      <c r="S35" s="348">
        <v>0</v>
      </c>
      <c r="T35" s="347">
        <v>0</v>
      </c>
      <c r="U35" s="2"/>
    </row>
    <row r="36" spans="1:21" s="414" customFormat="1" ht="14.85" customHeight="1">
      <c r="A36" s="2"/>
      <c r="B36" s="1133">
        <v>10</v>
      </c>
      <c r="C36" s="1222" t="s">
        <v>1153</v>
      </c>
      <c r="D36" s="349">
        <v>0</v>
      </c>
      <c r="E36" s="348">
        <v>0</v>
      </c>
      <c r="F36" s="348">
        <v>0</v>
      </c>
      <c r="G36" s="348">
        <v>0</v>
      </c>
      <c r="H36" s="347">
        <v>0</v>
      </c>
      <c r="I36" s="348">
        <v>0</v>
      </c>
      <c r="J36" s="348">
        <v>0</v>
      </c>
      <c r="K36" s="348">
        <v>0</v>
      </c>
      <c r="L36" s="348">
        <v>0</v>
      </c>
      <c r="M36" s="349">
        <v>0</v>
      </c>
      <c r="N36" s="348">
        <v>0</v>
      </c>
      <c r="O36" s="348">
        <v>0</v>
      </c>
      <c r="P36" s="347">
        <v>0</v>
      </c>
      <c r="Q36" s="349">
        <v>0</v>
      </c>
      <c r="R36" s="348">
        <v>0</v>
      </c>
      <c r="S36" s="348">
        <v>0</v>
      </c>
      <c r="T36" s="347">
        <v>0</v>
      </c>
      <c r="U36" s="2"/>
    </row>
    <row r="37" spans="1:21" s="414" customFormat="1" ht="14.85" customHeight="1">
      <c r="A37" s="2"/>
      <c r="B37" s="1133">
        <v>11</v>
      </c>
      <c r="C37" s="1221" t="s">
        <v>1152</v>
      </c>
      <c r="D37" s="349">
        <v>0</v>
      </c>
      <c r="E37" s="348">
        <v>0</v>
      </c>
      <c r="F37" s="348">
        <v>0</v>
      </c>
      <c r="G37" s="348">
        <v>0</v>
      </c>
      <c r="H37" s="347">
        <v>0</v>
      </c>
      <c r="I37" s="348">
        <v>0</v>
      </c>
      <c r="J37" s="348">
        <v>0</v>
      </c>
      <c r="K37" s="348">
        <v>0</v>
      </c>
      <c r="L37" s="348">
        <v>0</v>
      </c>
      <c r="M37" s="349">
        <v>0</v>
      </c>
      <c r="N37" s="348">
        <v>0</v>
      </c>
      <c r="O37" s="348">
        <v>0</v>
      </c>
      <c r="P37" s="347">
        <v>0</v>
      </c>
      <c r="Q37" s="349">
        <v>0</v>
      </c>
      <c r="R37" s="348">
        <v>0</v>
      </c>
      <c r="S37" s="348">
        <v>0</v>
      </c>
      <c r="T37" s="347">
        <v>0</v>
      </c>
      <c r="U37" s="2"/>
    </row>
    <row r="38" spans="1:21" s="414" customFormat="1" ht="14.85" customHeight="1">
      <c r="A38" s="2"/>
      <c r="B38" s="1133">
        <v>12</v>
      </c>
      <c r="C38" s="1221" t="s">
        <v>1151</v>
      </c>
      <c r="D38" s="349">
        <v>0</v>
      </c>
      <c r="E38" s="348">
        <v>0</v>
      </c>
      <c r="F38" s="348">
        <v>0</v>
      </c>
      <c r="G38" s="348">
        <v>0</v>
      </c>
      <c r="H38" s="347">
        <v>0</v>
      </c>
      <c r="I38" s="348">
        <v>0</v>
      </c>
      <c r="J38" s="348">
        <v>0</v>
      </c>
      <c r="K38" s="348">
        <v>0</v>
      </c>
      <c r="L38" s="348">
        <v>0</v>
      </c>
      <c r="M38" s="349">
        <v>0</v>
      </c>
      <c r="N38" s="348">
        <v>0</v>
      </c>
      <c r="O38" s="348">
        <v>0</v>
      </c>
      <c r="P38" s="347">
        <v>0</v>
      </c>
      <c r="Q38" s="349">
        <v>0</v>
      </c>
      <c r="R38" s="348">
        <v>0</v>
      </c>
      <c r="S38" s="348">
        <v>0</v>
      </c>
      <c r="T38" s="347">
        <v>0</v>
      </c>
      <c r="U38" s="2"/>
    </row>
    <row r="39" spans="1:21" s="414" customFormat="1" ht="14.85" customHeight="1">
      <c r="A39" s="2"/>
      <c r="B39" s="1133">
        <v>13</v>
      </c>
      <c r="C39" s="1171" t="s">
        <v>1150</v>
      </c>
      <c r="D39" s="349">
        <v>0</v>
      </c>
      <c r="E39" s="348">
        <v>0</v>
      </c>
      <c r="F39" s="348">
        <v>0</v>
      </c>
      <c r="G39" s="348">
        <v>0</v>
      </c>
      <c r="H39" s="347">
        <v>0</v>
      </c>
      <c r="I39" s="348">
        <v>0</v>
      </c>
      <c r="J39" s="348">
        <v>0</v>
      </c>
      <c r="K39" s="348">
        <v>0</v>
      </c>
      <c r="L39" s="348">
        <v>0</v>
      </c>
      <c r="M39" s="349">
        <v>0</v>
      </c>
      <c r="N39" s="348">
        <v>0</v>
      </c>
      <c r="O39" s="348">
        <v>0</v>
      </c>
      <c r="P39" s="347">
        <v>0</v>
      </c>
      <c r="Q39" s="349">
        <v>0</v>
      </c>
      <c r="R39" s="348">
        <v>0</v>
      </c>
      <c r="S39" s="348">
        <v>0</v>
      </c>
      <c r="T39" s="347">
        <v>0</v>
      </c>
      <c r="U39" s="2"/>
    </row>
    <row r="40" spans="1:21" s="414" customFormat="1" ht="14.85" customHeight="1">
      <c r="A40" s="2"/>
      <c r="B40" s="1133">
        <v>14</v>
      </c>
      <c r="C40" s="1221" t="s">
        <v>1149</v>
      </c>
      <c r="D40" s="349">
        <v>0</v>
      </c>
      <c r="E40" s="348">
        <v>0</v>
      </c>
      <c r="F40" s="348">
        <v>0</v>
      </c>
      <c r="G40" s="348">
        <v>0</v>
      </c>
      <c r="H40" s="347">
        <v>0</v>
      </c>
      <c r="I40" s="348">
        <v>0</v>
      </c>
      <c r="J40" s="348">
        <v>0</v>
      </c>
      <c r="K40" s="348">
        <v>0</v>
      </c>
      <c r="L40" s="348">
        <v>0</v>
      </c>
      <c r="M40" s="349">
        <v>0</v>
      </c>
      <c r="N40" s="348">
        <v>0</v>
      </c>
      <c r="O40" s="348">
        <v>0</v>
      </c>
      <c r="P40" s="347">
        <v>0</v>
      </c>
      <c r="Q40" s="349">
        <v>0</v>
      </c>
      <c r="R40" s="348">
        <v>0</v>
      </c>
      <c r="S40" s="348">
        <v>0</v>
      </c>
      <c r="T40" s="347">
        <v>0</v>
      </c>
      <c r="U40" s="2"/>
    </row>
    <row r="41" spans="1:21" s="414" customFormat="1" ht="14.85" customHeight="1">
      <c r="A41" s="2"/>
      <c r="B41" s="1220">
        <v>15</v>
      </c>
      <c r="C41" s="1219" t="s">
        <v>1148</v>
      </c>
      <c r="D41" s="1218">
        <v>0</v>
      </c>
      <c r="E41" s="747">
        <v>0</v>
      </c>
      <c r="F41" s="747">
        <v>0</v>
      </c>
      <c r="G41" s="747">
        <v>0</v>
      </c>
      <c r="H41" s="746">
        <v>0</v>
      </c>
      <c r="I41" s="747">
        <v>0</v>
      </c>
      <c r="J41" s="747">
        <v>0</v>
      </c>
      <c r="K41" s="747">
        <v>0</v>
      </c>
      <c r="L41" s="747">
        <v>0</v>
      </c>
      <c r="M41" s="1218">
        <v>0</v>
      </c>
      <c r="N41" s="747">
        <v>0</v>
      </c>
      <c r="O41" s="747">
        <v>0</v>
      </c>
      <c r="P41" s="746">
        <v>0</v>
      </c>
      <c r="Q41" s="1218">
        <v>0</v>
      </c>
      <c r="R41" s="747">
        <v>0</v>
      </c>
      <c r="S41" s="747">
        <v>0</v>
      </c>
      <c r="T41" s="746">
        <v>0</v>
      </c>
      <c r="U41" s="2"/>
    </row>
    <row r="42" spans="1:21" s="414" customFormat="1" ht="5.0999999999999996" customHeight="1">
      <c r="A42" s="2"/>
      <c r="B42" s="1091"/>
      <c r="C42" s="1217"/>
      <c r="D42" s="849"/>
      <c r="E42" s="849"/>
      <c r="F42" s="849"/>
      <c r="G42" s="849"/>
      <c r="H42" s="849"/>
      <c r="I42" s="849"/>
      <c r="J42" s="849"/>
      <c r="K42" s="849"/>
      <c r="L42" s="849"/>
      <c r="M42" s="849"/>
      <c r="N42" s="849"/>
      <c r="O42" s="849"/>
      <c r="P42" s="849"/>
      <c r="Q42" s="849"/>
      <c r="R42" s="849"/>
      <c r="S42" s="849"/>
      <c r="T42" s="849"/>
      <c r="U42" s="2"/>
    </row>
    <row r="43" spans="1:21" s="414" customFormat="1" ht="14.85" customHeight="1">
      <c r="A43" s="2"/>
      <c r="B43" s="2030" t="str">
        <f>Last2Qtr</f>
        <v>Q1 2022</v>
      </c>
      <c r="C43" s="2031"/>
      <c r="D43" s="1225"/>
      <c r="E43" s="905"/>
      <c r="F43" s="905"/>
      <c r="G43" s="905"/>
      <c r="H43" s="921"/>
      <c r="I43" s="905"/>
      <c r="J43" s="905"/>
      <c r="K43" s="905"/>
      <c r="L43" s="905"/>
      <c r="M43" s="1225"/>
      <c r="N43" s="905"/>
      <c r="O43" s="905"/>
      <c r="P43" s="921"/>
      <c r="Q43" s="1225"/>
      <c r="R43" s="905"/>
      <c r="S43" s="905"/>
      <c r="T43" s="921"/>
      <c r="U43" s="2"/>
    </row>
    <row r="44" spans="1:21" s="414" customFormat="1" ht="14.85" customHeight="1">
      <c r="A44" s="2"/>
      <c r="B44" s="1224">
        <v>1</v>
      </c>
      <c r="C44" s="602" t="s">
        <v>1176</v>
      </c>
      <c r="D44" s="455">
        <v>2645</v>
      </c>
      <c r="E44" s="454">
        <v>87</v>
      </c>
      <c r="F44" s="454">
        <v>1356</v>
      </c>
      <c r="G44" s="454">
        <v>96</v>
      </c>
      <c r="H44" s="453">
        <v>20</v>
      </c>
      <c r="I44" s="454">
        <v>0</v>
      </c>
      <c r="J44" s="454">
        <v>3607</v>
      </c>
      <c r="K44" s="454">
        <v>597</v>
      </c>
      <c r="L44" s="454">
        <v>0</v>
      </c>
      <c r="M44" s="455">
        <v>0</v>
      </c>
      <c r="N44" s="454">
        <v>1077</v>
      </c>
      <c r="O44" s="454">
        <v>290</v>
      </c>
      <c r="P44" s="453">
        <v>0</v>
      </c>
      <c r="Q44" s="455">
        <v>0</v>
      </c>
      <c r="R44" s="454">
        <v>86</v>
      </c>
      <c r="S44" s="454">
        <v>24</v>
      </c>
      <c r="T44" s="453">
        <v>0</v>
      </c>
      <c r="U44" s="2"/>
    </row>
    <row r="45" spans="1:21" s="414" customFormat="1" ht="14.85" customHeight="1">
      <c r="A45" s="2"/>
      <c r="B45" s="1133">
        <v>2</v>
      </c>
      <c r="C45" s="902" t="s">
        <v>1155</v>
      </c>
      <c r="D45" s="349">
        <v>2645</v>
      </c>
      <c r="E45" s="348">
        <v>87</v>
      </c>
      <c r="F45" s="348">
        <v>1356</v>
      </c>
      <c r="G45" s="348">
        <v>96</v>
      </c>
      <c r="H45" s="347">
        <v>20</v>
      </c>
      <c r="I45" s="348">
        <v>0</v>
      </c>
      <c r="J45" s="348">
        <v>3607</v>
      </c>
      <c r="K45" s="348">
        <v>597</v>
      </c>
      <c r="L45" s="348">
        <v>0</v>
      </c>
      <c r="M45" s="349">
        <v>0</v>
      </c>
      <c r="N45" s="348">
        <v>1077</v>
      </c>
      <c r="O45" s="348">
        <v>290</v>
      </c>
      <c r="P45" s="347">
        <v>0</v>
      </c>
      <c r="Q45" s="349">
        <v>0</v>
      </c>
      <c r="R45" s="348">
        <v>86</v>
      </c>
      <c r="S45" s="348">
        <v>24</v>
      </c>
      <c r="T45" s="347">
        <v>0</v>
      </c>
      <c r="U45" s="2"/>
    </row>
    <row r="46" spans="1:21" s="414" customFormat="1" ht="14.85" customHeight="1">
      <c r="A46" s="2"/>
      <c r="B46" s="1133">
        <v>3</v>
      </c>
      <c r="C46" s="1222" t="s">
        <v>1153</v>
      </c>
      <c r="D46" s="349">
        <v>2645</v>
      </c>
      <c r="E46" s="348">
        <v>87</v>
      </c>
      <c r="F46" s="348">
        <v>1310</v>
      </c>
      <c r="G46" s="348">
        <v>96</v>
      </c>
      <c r="H46" s="347">
        <v>20</v>
      </c>
      <c r="I46" s="348">
        <v>0</v>
      </c>
      <c r="J46" s="348">
        <v>3607</v>
      </c>
      <c r="K46" s="348">
        <v>551</v>
      </c>
      <c r="L46" s="348">
        <v>0</v>
      </c>
      <c r="M46" s="349">
        <v>0</v>
      </c>
      <c r="N46" s="348">
        <v>1077</v>
      </c>
      <c r="O46" s="348">
        <v>244</v>
      </c>
      <c r="P46" s="347">
        <v>0</v>
      </c>
      <c r="Q46" s="349">
        <v>0</v>
      </c>
      <c r="R46" s="348">
        <v>86</v>
      </c>
      <c r="S46" s="348">
        <v>20</v>
      </c>
      <c r="T46" s="347">
        <v>0</v>
      </c>
      <c r="U46" s="2"/>
    </row>
    <row r="47" spans="1:21" s="414" customFormat="1" ht="14.85" customHeight="1">
      <c r="A47" s="2"/>
      <c r="B47" s="1133">
        <v>4</v>
      </c>
      <c r="C47" s="1223" t="s">
        <v>1152</v>
      </c>
      <c r="D47" s="349">
        <v>2114</v>
      </c>
      <c r="E47" s="348">
        <v>87</v>
      </c>
      <c r="F47" s="348">
        <v>820</v>
      </c>
      <c r="G47" s="348">
        <v>96</v>
      </c>
      <c r="H47" s="347">
        <v>0</v>
      </c>
      <c r="I47" s="348">
        <v>0</v>
      </c>
      <c r="J47" s="348">
        <v>3117</v>
      </c>
      <c r="K47" s="348">
        <v>0</v>
      </c>
      <c r="L47" s="348">
        <v>0</v>
      </c>
      <c r="M47" s="349">
        <v>0</v>
      </c>
      <c r="N47" s="348">
        <v>814</v>
      </c>
      <c r="O47" s="348">
        <v>0</v>
      </c>
      <c r="P47" s="347">
        <v>0</v>
      </c>
      <c r="Q47" s="349">
        <v>0</v>
      </c>
      <c r="R47" s="348">
        <v>65</v>
      </c>
      <c r="S47" s="348">
        <v>0</v>
      </c>
      <c r="T47" s="347">
        <v>0</v>
      </c>
      <c r="U47" s="2"/>
    </row>
    <row r="48" spans="1:21" s="414" customFormat="1" ht="14.85" customHeight="1">
      <c r="A48" s="2"/>
      <c r="B48" s="1133">
        <v>5</v>
      </c>
      <c r="C48" s="1223" t="s">
        <v>1151</v>
      </c>
      <c r="D48" s="349">
        <v>531</v>
      </c>
      <c r="E48" s="348">
        <v>0</v>
      </c>
      <c r="F48" s="348">
        <v>490</v>
      </c>
      <c r="G48" s="348">
        <v>0</v>
      </c>
      <c r="H48" s="347">
        <v>20</v>
      </c>
      <c r="I48" s="348">
        <v>0</v>
      </c>
      <c r="J48" s="348">
        <v>490</v>
      </c>
      <c r="K48" s="348">
        <v>551</v>
      </c>
      <c r="L48" s="348">
        <v>0</v>
      </c>
      <c r="M48" s="349">
        <v>0</v>
      </c>
      <c r="N48" s="348">
        <v>263</v>
      </c>
      <c r="O48" s="348">
        <v>244</v>
      </c>
      <c r="P48" s="347">
        <v>0</v>
      </c>
      <c r="Q48" s="349">
        <v>0</v>
      </c>
      <c r="R48" s="348">
        <v>21</v>
      </c>
      <c r="S48" s="348">
        <v>20</v>
      </c>
      <c r="T48" s="347">
        <v>0</v>
      </c>
      <c r="U48" s="2"/>
    </row>
    <row r="49" spans="1:21" s="414" customFormat="1" ht="14.85" customHeight="1">
      <c r="A49" s="2"/>
      <c r="B49" s="1133">
        <v>6</v>
      </c>
      <c r="C49" s="1222" t="s">
        <v>1150</v>
      </c>
      <c r="D49" s="349">
        <v>0</v>
      </c>
      <c r="E49" s="348">
        <v>0</v>
      </c>
      <c r="F49" s="348">
        <v>46</v>
      </c>
      <c r="G49" s="348">
        <v>0</v>
      </c>
      <c r="H49" s="347">
        <v>0</v>
      </c>
      <c r="I49" s="348">
        <v>0</v>
      </c>
      <c r="J49" s="348">
        <v>0</v>
      </c>
      <c r="K49" s="348">
        <v>46</v>
      </c>
      <c r="L49" s="348">
        <v>0</v>
      </c>
      <c r="M49" s="349">
        <v>0</v>
      </c>
      <c r="N49" s="348">
        <v>0</v>
      </c>
      <c r="O49" s="348">
        <v>46</v>
      </c>
      <c r="P49" s="347">
        <v>0</v>
      </c>
      <c r="Q49" s="349">
        <v>0</v>
      </c>
      <c r="R49" s="348">
        <v>0</v>
      </c>
      <c r="S49" s="348">
        <v>4</v>
      </c>
      <c r="T49" s="347">
        <v>0</v>
      </c>
      <c r="U49" s="2"/>
    </row>
    <row r="50" spans="1:21" s="414" customFormat="1" ht="14.85" customHeight="1">
      <c r="A50" s="2"/>
      <c r="B50" s="1133">
        <v>7</v>
      </c>
      <c r="C50" s="1223" t="s">
        <v>1149</v>
      </c>
      <c r="D50" s="349">
        <v>0</v>
      </c>
      <c r="E50" s="348">
        <v>0</v>
      </c>
      <c r="F50" s="348">
        <v>46</v>
      </c>
      <c r="G50" s="348">
        <v>0</v>
      </c>
      <c r="H50" s="347">
        <v>0</v>
      </c>
      <c r="I50" s="348">
        <v>0</v>
      </c>
      <c r="J50" s="348">
        <v>0</v>
      </c>
      <c r="K50" s="348">
        <v>46</v>
      </c>
      <c r="L50" s="348">
        <v>0</v>
      </c>
      <c r="M50" s="349">
        <v>0</v>
      </c>
      <c r="N50" s="348">
        <v>0</v>
      </c>
      <c r="O50" s="348">
        <v>46</v>
      </c>
      <c r="P50" s="347">
        <v>0</v>
      </c>
      <c r="Q50" s="349">
        <v>0</v>
      </c>
      <c r="R50" s="348">
        <v>0</v>
      </c>
      <c r="S50" s="348">
        <v>4</v>
      </c>
      <c r="T50" s="347">
        <v>0</v>
      </c>
      <c r="U50" s="2"/>
    </row>
    <row r="51" spans="1:21" s="414" customFormat="1" ht="14.85" customHeight="1">
      <c r="A51" s="2"/>
      <c r="B51" s="1133">
        <v>8</v>
      </c>
      <c r="C51" s="1223" t="s">
        <v>1148</v>
      </c>
      <c r="D51" s="349">
        <v>0</v>
      </c>
      <c r="E51" s="348">
        <v>0</v>
      </c>
      <c r="F51" s="348">
        <v>0</v>
      </c>
      <c r="G51" s="348">
        <v>0</v>
      </c>
      <c r="H51" s="347">
        <v>0</v>
      </c>
      <c r="I51" s="348">
        <v>0</v>
      </c>
      <c r="J51" s="348">
        <v>0</v>
      </c>
      <c r="K51" s="348">
        <v>0</v>
      </c>
      <c r="L51" s="348">
        <v>0</v>
      </c>
      <c r="M51" s="349">
        <v>0</v>
      </c>
      <c r="N51" s="348">
        <v>0</v>
      </c>
      <c r="O51" s="348">
        <v>0</v>
      </c>
      <c r="P51" s="347">
        <v>0</v>
      </c>
      <c r="Q51" s="349">
        <v>0</v>
      </c>
      <c r="R51" s="348">
        <v>0</v>
      </c>
      <c r="S51" s="348">
        <v>0</v>
      </c>
      <c r="T51" s="347">
        <v>0</v>
      </c>
      <c r="U51" s="2"/>
    </row>
    <row r="52" spans="1:21" s="414" customFormat="1" ht="14.85" customHeight="1">
      <c r="A52" s="2"/>
      <c r="B52" s="1133">
        <v>9</v>
      </c>
      <c r="C52" s="902" t="s">
        <v>1154</v>
      </c>
      <c r="D52" s="349">
        <v>0</v>
      </c>
      <c r="E52" s="348">
        <v>0</v>
      </c>
      <c r="F52" s="348">
        <v>0</v>
      </c>
      <c r="G52" s="348">
        <v>0</v>
      </c>
      <c r="H52" s="347">
        <v>0</v>
      </c>
      <c r="I52" s="348">
        <v>0</v>
      </c>
      <c r="J52" s="348">
        <v>0</v>
      </c>
      <c r="K52" s="348">
        <v>0</v>
      </c>
      <c r="L52" s="348">
        <v>0</v>
      </c>
      <c r="M52" s="349">
        <v>0</v>
      </c>
      <c r="N52" s="348">
        <v>0</v>
      </c>
      <c r="O52" s="348">
        <v>0</v>
      </c>
      <c r="P52" s="347">
        <v>0</v>
      </c>
      <c r="Q52" s="349">
        <v>0</v>
      </c>
      <c r="R52" s="348">
        <v>0</v>
      </c>
      <c r="S52" s="348">
        <v>0</v>
      </c>
      <c r="T52" s="347">
        <v>0</v>
      </c>
      <c r="U52" s="2"/>
    </row>
    <row r="53" spans="1:21" s="414" customFormat="1" ht="14.85" customHeight="1">
      <c r="A53" s="2"/>
      <c r="B53" s="1133">
        <v>10</v>
      </c>
      <c r="C53" s="1222" t="s">
        <v>1153</v>
      </c>
      <c r="D53" s="349">
        <v>0</v>
      </c>
      <c r="E53" s="348">
        <v>0</v>
      </c>
      <c r="F53" s="348">
        <v>0</v>
      </c>
      <c r="G53" s="348">
        <v>0</v>
      </c>
      <c r="H53" s="347">
        <v>0</v>
      </c>
      <c r="I53" s="348">
        <v>0</v>
      </c>
      <c r="J53" s="348">
        <v>0</v>
      </c>
      <c r="K53" s="348">
        <v>0</v>
      </c>
      <c r="L53" s="348">
        <v>0</v>
      </c>
      <c r="M53" s="349">
        <v>0</v>
      </c>
      <c r="N53" s="348">
        <v>0</v>
      </c>
      <c r="O53" s="348">
        <v>0</v>
      </c>
      <c r="P53" s="347">
        <v>0</v>
      </c>
      <c r="Q53" s="349">
        <v>0</v>
      </c>
      <c r="R53" s="348">
        <v>0</v>
      </c>
      <c r="S53" s="348">
        <v>0</v>
      </c>
      <c r="T53" s="347">
        <v>0</v>
      </c>
      <c r="U53" s="2"/>
    </row>
    <row r="54" spans="1:21" s="414" customFormat="1" ht="14.85" customHeight="1">
      <c r="A54" s="2"/>
      <c r="B54" s="1133">
        <v>11</v>
      </c>
      <c r="C54" s="1221" t="s">
        <v>1152</v>
      </c>
      <c r="D54" s="349">
        <v>0</v>
      </c>
      <c r="E54" s="348">
        <v>0</v>
      </c>
      <c r="F54" s="348">
        <v>0</v>
      </c>
      <c r="G54" s="348">
        <v>0</v>
      </c>
      <c r="H54" s="347">
        <v>0</v>
      </c>
      <c r="I54" s="348">
        <v>0</v>
      </c>
      <c r="J54" s="348">
        <v>0</v>
      </c>
      <c r="K54" s="348">
        <v>0</v>
      </c>
      <c r="L54" s="348">
        <v>0</v>
      </c>
      <c r="M54" s="349">
        <v>0</v>
      </c>
      <c r="N54" s="348">
        <v>0</v>
      </c>
      <c r="O54" s="348">
        <v>0</v>
      </c>
      <c r="P54" s="347">
        <v>0</v>
      </c>
      <c r="Q54" s="349">
        <v>0</v>
      </c>
      <c r="R54" s="348">
        <v>0</v>
      </c>
      <c r="S54" s="348">
        <v>0</v>
      </c>
      <c r="T54" s="347">
        <v>0</v>
      </c>
      <c r="U54" s="2"/>
    </row>
    <row r="55" spans="1:21" s="414" customFormat="1" ht="14.85" customHeight="1">
      <c r="A55" s="2"/>
      <c r="B55" s="1133">
        <v>12</v>
      </c>
      <c r="C55" s="1221" t="s">
        <v>1151</v>
      </c>
      <c r="D55" s="349">
        <v>0</v>
      </c>
      <c r="E55" s="348">
        <v>0</v>
      </c>
      <c r="F55" s="348">
        <v>0</v>
      </c>
      <c r="G55" s="348">
        <v>0</v>
      </c>
      <c r="H55" s="347">
        <v>0</v>
      </c>
      <c r="I55" s="348">
        <v>0</v>
      </c>
      <c r="J55" s="348">
        <v>0</v>
      </c>
      <c r="K55" s="348">
        <v>0</v>
      </c>
      <c r="L55" s="348">
        <v>0</v>
      </c>
      <c r="M55" s="349">
        <v>0</v>
      </c>
      <c r="N55" s="348">
        <v>0</v>
      </c>
      <c r="O55" s="348">
        <v>0</v>
      </c>
      <c r="P55" s="347">
        <v>0</v>
      </c>
      <c r="Q55" s="349">
        <v>0</v>
      </c>
      <c r="R55" s="348">
        <v>0</v>
      </c>
      <c r="S55" s="348">
        <v>0</v>
      </c>
      <c r="T55" s="347">
        <v>0</v>
      </c>
      <c r="U55" s="2"/>
    </row>
    <row r="56" spans="1:21" s="414" customFormat="1" ht="14.85" customHeight="1">
      <c r="A56" s="2"/>
      <c r="B56" s="1133">
        <v>13</v>
      </c>
      <c r="C56" s="1171" t="s">
        <v>1150</v>
      </c>
      <c r="D56" s="349">
        <v>0</v>
      </c>
      <c r="E56" s="348">
        <v>0</v>
      </c>
      <c r="F56" s="348">
        <v>0</v>
      </c>
      <c r="G56" s="348">
        <v>0</v>
      </c>
      <c r="H56" s="347">
        <v>0</v>
      </c>
      <c r="I56" s="348">
        <v>0</v>
      </c>
      <c r="J56" s="348">
        <v>0</v>
      </c>
      <c r="K56" s="348">
        <v>0</v>
      </c>
      <c r="L56" s="348">
        <v>0</v>
      </c>
      <c r="M56" s="349">
        <v>0</v>
      </c>
      <c r="N56" s="348">
        <v>0</v>
      </c>
      <c r="O56" s="348">
        <v>0</v>
      </c>
      <c r="P56" s="347">
        <v>0</v>
      </c>
      <c r="Q56" s="349">
        <v>0</v>
      </c>
      <c r="R56" s="348">
        <v>0</v>
      </c>
      <c r="S56" s="348">
        <v>0</v>
      </c>
      <c r="T56" s="347">
        <v>0</v>
      </c>
      <c r="U56" s="2"/>
    </row>
    <row r="57" spans="1:21" s="414" customFormat="1" ht="14.85" customHeight="1">
      <c r="A57" s="2"/>
      <c r="B57" s="1133">
        <v>14</v>
      </c>
      <c r="C57" s="1221" t="s">
        <v>1149</v>
      </c>
      <c r="D57" s="349">
        <v>0</v>
      </c>
      <c r="E57" s="348">
        <v>0</v>
      </c>
      <c r="F57" s="348">
        <v>0</v>
      </c>
      <c r="G57" s="348">
        <v>0</v>
      </c>
      <c r="H57" s="347">
        <v>0</v>
      </c>
      <c r="I57" s="348">
        <v>0</v>
      </c>
      <c r="J57" s="348">
        <v>0</v>
      </c>
      <c r="K57" s="348">
        <v>0</v>
      </c>
      <c r="L57" s="348">
        <v>0</v>
      </c>
      <c r="M57" s="349">
        <v>0</v>
      </c>
      <c r="N57" s="348">
        <v>0</v>
      </c>
      <c r="O57" s="348">
        <v>0</v>
      </c>
      <c r="P57" s="347">
        <v>0</v>
      </c>
      <c r="Q57" s="349">
        <v>0</v>
      </c>
      <c r="R57" s="348">
        <v>0</v>
      </c>
      <c r="S57" s="348">
        <v>0</v>
      </c>
      <c r="T57" s="347">
        <v>0</v>
      </c>
      <c r="U57" s="2"/>
    </row>
    <row r="58" spans="1:21" s="414" customFormat="1" ht="14.85" customHeight="1">
      <c r="A58" s="2"/>
      <c r="B58" s="1220">
        <v>15</v>
      </c>
      <c r="C58" s="1219" t="s">
        <v>1148</v>
      </c>
      <c r="D58" s="1218">
        <v>0</v>
      </c>
      <c r="E58" s="747">
        <v>0</v>
      </c>
      <c r="F58" s="747">
        <v>0</v>
      </c>
      <c r="G58" s="747">
        <v>0</v>
      </c>
      <c r="H58" s="746">
        <v>0</v>
      </c>
      <c r="I58" s="747">
        <v>0</v>
      </c>
      <c r="J58" s="747">
        <v>0</v>
      </c>
      <c r="K58" s="747">
        <v>0</v>
      </c>
      <c r="L58" s="747">
        <v>0</v>
      </c>
      <c r="M58" s="1218">
        <v>0</v>
      </c>
      <c r="N58" s="747">
        <v>0</v>
      </c>
      <c r="O58" s="747">
        <v>0</v>
      </c>
      <c r="P58" s="746">
        <v>0</v>
      </c>
      <c r="Q58" s="1218">
        <v>0</v>
      </c>
      <c r="R58" s="747">
        <v>0</v>
      </c>
      <c r="S58" s="747">
        <v>0</v>
      </c>
      <c r="T58" s="746">
        <v>0</v>
      </c>
      <c r="U58" s="2"/>
    </row>
    <row r="59" spans="1:21" s="414" customFormat="1" ht="5.0999999999999996" customHeight="1">
      <c r="A59" s="2"/>
      <c r="B59" s="1091"/>
      <c r="C59" s="1217"/>
      <c r="D59" s="849"/>
      <c r="E59" s="849"/>
      <c r="F59" s="849"/>
      <c r="G59" s="849"/>
      <c r="H59" s="849"/>
      <c r="I59" s="849"/>
      <c r="J59" s="849"/>
      <c r="K59" s="849"/>
      <c r="L59" s="849"/>
      <c r="M59" s="849"/>
      <c r="N59" s="849"/>
      <c r="O59" s="849"/>
      <c r="P59" s="849"/>
      <c r="Q59" s="849"/>
      <c r="R59" s="849"/>
      <c r="S59" s="849"/>
      <c r="T59" s="849"/>
      <c r="U59" s="2"/>
    </row>
    <row r="60" spans="1:21" s="414" customFormat="1" ht="14.85" customHeight="1">
      <c r="A60" s="2"/>
      <c r="B60" s="2030" t="str">
        <f>Last3Qtr</f>
        <v>Q4 2021</v>
      </c>
      <c r="C60" s="2031"/>
      <c r="D60" s="1225"/>
      <c r="E60" s="905"/>
      <c r="F60" s="905"/>
      <c r="G60" s="905"/>
      <c r="H60" s="921"/>
      <c r="I60" s="905"/>
      <c r="J60" s="905"/>
      <c r="K60" s="905"/>
      <c r="L60" s="905"/>
      <c r="M60" s="1225"/>
      <c r="N60" s="905"/>
      <c r="O60" s="905"/>
      <c r="P60" s="921"/>
      <c r="Q60" s="1225"/>
      <c r="R60" s="905"/>
      <c r="S60" s="905"/>
      <c r="T60" s="921"/>
      <c r="U60" s="2"/>
    </row>
    <row r="61" spans="1:21" s="414" customFormat="1" ht="14.85" customHeight="1">
      <c r="A61" s="2"/>
      <c r="B61" s="1224">
        <v>1</v>
      </c>
      <c r="C61" s="602" t="s">
        <v>1176</v>
      </c>
      <c r="D61" s="455">
        <v>2653</v>
      </c>
      <c r="E61" s="454">
        <v>147</v>
      </c>
      <c r="F61" s="454">
        <v>1419</v>
      </c>
      <c r="G61" s="454">
        <v>0</v>
      </c>
      <c r="H61" s="453">
        <v>19</v>
      </c>
      <c r="I61" s="454">
        <v>0</v>
      </c>
      <c r="J61" s="454">
        <v>3630</v>
      </c>
      <c r="K61" s="454">
        <v>608</v>
      </c>
      <c r="L61" s="454">
        <v>0</v>
      </c>
      <c r="M61" s="455">
        <v>0</v>
      </c>
      <c r="N61" s="454">
        <v>1049</v>
      </c>
      <c r="O61" s="454">
        <v>280</v>
      </c>
      <c r="P61" s="453">
        <v>0</v>
      </c>
      <c r="Q61" s="455">
        <v>0</v>
      </c>
      <c r="R61" s="454">
        <v>83</v>
      </c>
      <c r="S61" s="454">
        <v>23</v>
      </c>
      <c r="T61" s="453">
        <v>0</v>
      </c>
      <c r="U61" s="2"/>
    </row>
    <row r="62" spans="1:21" s="414" customFormat="1" ht="14.85" customHeight="1">
      <c r="A62" s="2"/>
      <c r="B62" s="1133">
        <v>2</v>
      </c>
      <c r="C62" s="902" t="s">
        <v>1155</v>
      </c>
      <c r="D62" s="349">
        <v>2653</v>
      </c>
      <c r="E62" s="348">
        <v>147</v>
      </c>
      <c r="F62" s="348">
        <v>1419</v>
      </c>
      <c r="G62" s="348">
        <v>0</v>
      </c>
      <c r="H62" s="347">
        <v>19</v>
      </c>
      <c r="I62" s="348">
        <v>0</v>
      </c>
      <c r="J62" s="348">
        <v>3630</v>
      </c>
      <c r="K62" s="348">
        <v>608</v>
      </c>
      <c r="L62" s="348">
        <v>0</v>
      </c>
      <c r="M62" s="349">
        <v>0</v>
      </c>
      <c r="N62" s="348">
        <v>1049</v>
      </c>
      <c r="O62" s="348">
        <v>280</v>
      </c>
      <c r="P62" s="347">
        <v>0</v>
      </c>
      <c r="Q62" s="349">
        <v>0</v>
      </c>
      <c r="R62" s="348">
        <v>83</v>
      </c>
      <c r="S62" s="348">
        <v>23</v>
      </c>
      <c r="T62" s="347">
        <v>0</v>
      </c>
      <c r="U62" s="2"/>
    </row>
    <row r="63" spans="1:21" s="414" customFormat="1" ht="14.85" customHeight="1">
      <c r="A63" s="2"/>
      <c r="B63" s="1133">
        <v>3</v>
      </c>
      <c r="C63" s="1222" t="s">
        <v>1153</v>
      </c>
      <c r="D63" s="349">
        <v>2653</v>
      </c>
      <c r="E63" s="348">
        <v>147</v>
      </c>
      <c r="F63" s="348">
        <v>1374</v>
      </c>
      <c r="G63" s="348">
        <v>0</v>
      </c>
      <c r="H63" s="347">
        <v>19</v>
      </c>
      <c r="I63" s="348">
        <v>0</v>
      </c>
      <c r="J63" s="348">
        <v>3630</v>
      </c>
      <c r="K63" s="348">
        <v>563</v>
      </c>
      <c r="L63" s="348">
        <v>0</v>
      </c>
      <c r="M63" s="349">
        <v>0</v>
      </c>
      <c r="N63" s="348">
        <v>1049</v>
      </c>
      <c r="O63" s="348">
        <v>235</v>
      </c>
      <c r="P63" s="347">
        <v>0</v>
      </c>
      <c r="Q63" s="349">
        <v>0</v>
      </c>
      <c r="R63" s="348">
        <v>83</v>
      </c>
      <c r="S63" s="348">
        <v>19</v>
      </c>
      <c r="T63" s="347">
        <v>0</v>
      </c>
      <c r="U63" s="2"/>
    </row>
    <row r="64" spans="1:21" s="414" customFormat="1" ht="14.85" customHeight="1">
      <c r="A64" s="2"/>
      <c r="B64" s="1133">
        <v>4</v>
      </c>
      <c r="C64" s="1223" t="s">
        <v>1152</v>
      </c>
      <c r="D64" s="349">
        <v>2110</v>
      </c>
      <c r="E64" s="348">
        <v>136</v>
      </c>
      <c r="F64" s="348">
        <v>895</v>
      </c>
      <c r="G64" s="348">
        <v>0</v>
      </c>
      <c r="H64" s="347">
        <v>0</v>
      </c>
      <c r="I64" s="348">
        <v>0</v>
      </c>
      <c r="J64" s="348">
        <v>3141</v>
      </c>
      <c r="K64" s="348">
        <v>0</v>
      </c>
      <c r="L64" s="348">
        <v>0</v>
      </c>
      <c r="M64" s="349">
        <v>0</v>
      </c>
      <c r="N64" s="348">
        <v>793</v>
      </c>
      <c r="O64" s="348">
        <v>0</v>
      </c>
      <c r="P64" s="347">
        <v>0</v>
      </c>
      <c r="Q64" s="349">
        <v>0</v>
      </c>
      <c r="R64" s="348">
        <v>63</v>
      </c>
      <c r="S64" s="348">
        <v>0</v>
      </c>
      <c r="T64" s="347">
        <v>0</v>
      </c>
      <c r="U64" s="2"/>
    </row>
    <row r="65" spans="1:21" s="414" customFormat="1" ht="14.85" customHeight="1">
      <c r="A65" s="2"/>
      <c r="B65" s="1133">
        <v>5</v>
      </c>
      <c r="C65" s="1223" t="s">
        <v>1151</v>
      </c>
      <c r="D65" s="349">
        <v>543</v>
      </c>
      <c r="E65" s="348">
        <v>11</v>
      </c>
      <c r="F65" s="348">
        <v>479</v>
      </c>
      <c r="G65" s="348">
        <v>0</v>
      </c>
      <c r="H65" s="347">
        <v>19</v>
      </c>
      <c r="I65" s="348">
        <v>0</v>
      </c>
      <c r="J65" s="348">
        <v>489</v>
      </c>
      <c r="K65" s="348">
        <v>563</v>
      </c>
      <c r="L65" s="348">
        <v>0</v>
      </c>
      <c r="M65" s="349">
        <v>0</v>
      </c>
      <c r="N65" s="348">
        <v>256</v>
      </c>
      <c r="O65" s="348">
        <v>235</v>
      </c>
      <c r="P65" s="347">
        <v>0</v>
      </c>
      <c r="Q65" s="349">
        <v>0</v>
      </c>
      <c r="R65" s="348">
        <v>20</v>
      </c>
      <c r="S65" s="348">
        <v>19</v>
      </c>
      <c r="T65" s="347">
        <v>0</v>
      </c>
      <c r="U65" s="2"/>
    </row>
    <row r="66" spans="1:21" s="414" customFormat="1" ht="14.85" customHeight="1">
      <c r="A66" s="2"/>
      <c r="B66" s="1133">
        <v>6</v>
      </c>
      <c r="C66" s="1222" t="s">
        <v>1150</v>
      </c>
      <c r="D66" s="349">
        <v>0</v>
      </c>
      <c r="E66" s="348">
        <v>0</v>
      </c>
      <c r="F66" s="348">
        <v>45</v>
      </c>
      <c r="G66" s="348">
        <v>0</v>
      </c>
      <c r="H66" s="347">
        <v>0</v>
      </c>
      <c r="I66" s="348">
        <v>0</v>
      </c>
      <c r="J66" s="348">
        <v>0</v>
      </c>
      <c r="K66" s="348">
        <v>45</v>
      </c>
      <c r="L66" s="348">
        <v>0</v>
      </c>
      <c r="M66" s="349">
        <v>0</v>
      </c>
      <c r="N66" s="348">
        <v>0</v>
      </c>
      <c r="O66" s="348">
        <v>45</v>
      </c>
      <c r="P66" s="347">
        <v>0</v>
      </c>
      <c r="Q66" s="349">
        <v>0</v>
      </c>
      <c r="R66" s="348">
        <v>0</v>
      </c>
      <c r="S66" s="348">
        <v>4</v>
      </c>
      <c r="T66" s="347">
        <v>0</v>
      </c>
      <c r="U66" s="2"/>
    </row>
    <row r="67" spans="1:21" s="414" customFormat="1" ht="14.85" customHeight="1">
      <c r="A67" s="2"/>
      <c r="B67" s="1133">
        <v>7</v>
      </c>
      <c r="C67" s="1223" t="s">
        <v>1149</v>
      </c>
      <c r="D67" s="349">
        <v>0</v>
      </c>
      <c r="E67" s="348">
        <v>0</v>
      </c>
      <c r="F67" s="348">
        <v>45</v>
      </c>
      <c r="G67" s="348">
        <v>0</v>
      </c>
      <c r="H67" s="347">
        <v>0</v>
      </c>
      <c r="I67" s="348">
        <v>0</v>
      </c>
      <c r="J67" s="348">
        <v>0</v>
      </c>
      <c r="K67" s="348">
        <v>45</v>
      </c>
      <c r="L67" s="348">
        <v>0</v>
      </c>
      <c r="M67" s="349">
        <v>0</v>
      </c>
      <c r="N67" s="348">
        <v>0</v>
      </c>
      <c r="O67" s="348">
        <v>45</v>
      </c>
      <c r="P67" s="347">
        <v>0</v>
      </c>
      <c r="Q67" s="349">
        <v>0</v>
      </c>
      <c r="R67" s="348">
        <v>0</v>
      </c>
      <c r="S67" s="348">
        <v>4</v>
      </c>
      <c r="T67" s="347">
        <v>0</v>
      </c>
      <c r="U67" s="2"/>
    </row>
    <row r="68" spans="1:21" s="414" customFormat="1" ht="14.85" customHeight="1">
      <c r="A68" s="2"/>
      <c r="B68" s="1133">
        <v>8</v>
      </c>
      <c r="C68" s="1223" t="s">
        <v>1148</v>
      </c>
      <c r="D68" s="349">
        <v>0</v>
      </c>
      <c r="E68" s="348">
        <v>0</v>
      </c>
      <c r="F68" s="348">
        <v>0</v>
      </c>
      <c r="G68" s="348">
        <v>0</v>
      </c>
      <c r="H68" s="347">
        <v>0</v>
      </c>
      <c r="I68" s="348">
        <v>0</v>
      </c>
      <c r="J68" s="348">
        <v>0</v>
      </c>
      <c r="K68" s="348">
        <v>0</v>
      </c>
      <c r="L68" s="348">
        <v>0</v>
      </c>
      <c r="M68" s="349">
        <v>0</v>
      </c>
      <c r="N68" s="348">
        <v>0</v>
      </c>
      <c r="O68" s="348">
        <v>0</v>
      </c>
      <c r="P68" s="347">
        <v>0</v>
      </c>
      <c r="Q68" s="349">
        <v>0</v>
      </c>
      <c r="R68" s="348">
        <v>0</v>
      </c>
      <c r="S68" s="348">
        <v>0</v>
      </c>
      <c r="T68" s="347">
        <v>0</v>
      </c>
      <c r="U68" s="2"/>
    </row>
    <row r="69" spans="1:21" s="414" customFormat="1" ht="14.85" customHeight="1">
      <c r="A69" s="2"/>
      <c r="B69" s="1133">
        <v>9</v>
      </c>
      <c r="C69" s="902" t="s">
        <v>1154</v>
      </c>
      <c r="D69" s="349">
        <v>0</v>
      </c>
      <c r="E69" s="348">
        <v>0</v>
      </c>
      <c r="F69" s="348">
        <v>0</v>
      </c>
      <c r="G69" s="348">
        <v>0</v>
      </c>
      <c r="H69" s="347">
        <v>0</v>
      </c>
      <c r="I69" s="348">
        <v>0</v>
      </c>
      <c r="J69" s="348">
        <v>0</v>
      </c>
      <c r="K69" s="348">
        <v>0</v>
      </c>
      <c r="L69" s="348">
        <v>0</v>
      </c>
      <c r="M69" s="349">
        <v>0</v>
      </c>
      <c r="N69" s="348">
        <v>0</v>
      </c>
      <c r="O69" s="348">
        <v>0</v>
      </c>
      <c r="P69" s="347">
        <v>0</v>
      </c>
      <c r="Q69" s="349">
        <v>0</v>
      </c>
      <c r="R69" s="348">
        <v>0</v>
      </c>
      <c r="S69" s="348">
        <v>0</v>
      </c>
      <c r="T69" s="347">
        <v>0</v>
      </c>
      <c r="U69" s="2"/>
    </row>
    <row r="70" spans="1:21" s="414" customFormat="1" ht="14.85" customHeight="1">
      <c r="A70" s="2"/>
      <c r="B70" s="1133">
        <v>10</v>
      </c>
      <c r="C70" s="1222" t="s">
        <v>1153</v>
      </c>
      <c r="D70" s="349">
        <v>0</v>
      </c>
      <c r="E70" s="348">
        <v>0</v>
      </c>
      <c r="F70" s="348">
        <v>0</v>
      </c>
      <c r="G70" s="348">
        <v>0</v>
      </c>
      <c r="H70" s="347">
        <v>0</v>
      </c>
      <c r="I70" s="348">
        <v>0</v>
      </c>
      <c r="J70" s="348">
        <v>0</v>
      </c>
      <c r="K70" s="348">
        <v>0</v>
      </c>
      <c r="L70" s="348">
        <v>0</v>
      </c>
      <c r="M70" s="349">
        <v>0</v>
      </c>
      <c r="N70" s="348">
        <v>0</v>
      </c>
      <c r="O70" s="348">
        <v>0</v>
      </c>
      <c r="P70" s="347">
        <v>0</v>
      </c>
      <c r="Q70" s="349">
        <v>0</v>
      </c>
      <c r="R70" s="348">
        <v>0</v>
      </c>
      <c r="S70" s="348">
        <v>0</v>
      </c>
      <c r="T70" s="347">
        <v>0</v>
      </c>
      <c r="U70" s="2"/>
    </row>
    <row r="71" spans="1:21" s="414" customFormat="1" ht="14.85" customHeight="1">
      <c r="A71" s="2"/>
      <c r="B71" s="1133">
        <v>11</v>
      </c>
      <c r="C71" s="1221" t="s">
        <v>1152</v>
      </c>
      <c r="D71" s="349">
        <v>0</v>
      </c>
      <c r="E71" s="348">
        <v>0</v>
      </c>
      <c r="F71" s="348">
        <v>0</v>
      </c>
      <c r="G71" s="348">
        <v>0</v>
      </c>
      <c r="H71" s="347">
        <v>0</v>
      </c>
      <c r="I71" s="348">
        <v>0</v>
      </c>
      <c r="J71" s="348">
        <v>0</v>
      </c>
      <c r="K71" s="348">
        <v>0</v>
      </c>
      <c r="L71" s="348">
        <v>0</v>
      </c>
      <c r="M71" s="349">
        <v>0</v>
      </c>
      <c r="N71" s="348">
        <v>0</v>
      </c>
      <c r="O71" s="348">
        <v>0</v>
      </c>
      <c r="P71" s="347">
        <v>0</v>
      </c>
      <c r="Q71" s="349">
        <v>0</v>
      </c>
      <c r="R71" s="348">
        <v>0</v>
      </c>
      <c r="S71" s="348">
        <v>0</v>
      </c>
      <c r="T71" s="347">
        <v>0</v>
      </c>
      <c r="U71" s="2"/>
    </row>
    <row r="72" spans="1:21" s="414" customFormat="1" ht="14.85" customHeight="1">
      <c r="A72" s="2"/>
      <c r="B72" s="1133">
        <v>12</v>
      </c>
      <c r="C72" s="1221" t="s">
        <v>1151</v>
      </c>
      <c r="D72" s="349">
        <v>0</v>
      </c>
      <c r="E72" s="348">
        <v>0</v>
      </c>
      <c r="F72" s="348">
        <v>0</v>
      </c>
      <c r="G72" s="348">
        <v>0</v>
      </c>
      <c r="H72" s="347">
        <v>0</v>
      </c>
      <c r="I72" s="348">
        <v>0</v>
      </c>
      <c r="J72" s="348">
        <v>0</v>
      </c>
      <c r="K72" s="348">
        <v>0</v>
      </c>
      <c r="L72" s="348">
        <v>0</v>
      </c>
      <c r="M72" s="349">
        <v>0</v>
      </c>
      <c r="N72" s="348">
        <v>0</v>
      </c>
      <c r="O72" s="348">
        <v>0</v>
      </c>
      <c r="P72" s="347">
        <v>0</v>
      </c>
      <c r="Q72" s="349">
        <v>0</v>
      </c>
      <c r="R72" s="348">
        <v>0</v>
      </c>
      <c r="S72" s="348">
        <v>0</v>
      </c>
      <c r="T72" s="347">
        <v>0</v>
      </c>
      <c r="U72" s="2"/>
    </row>
    <row r="73" spans="1:21" s="414" customFormat="1" ht="14.85" customHeight="1">
      <c r="A73" s="2"/>
      <c r="B73" s="1133">
        <v>13</v>
      </c>
      <c r="C73" s="1171" t="s">
        <v>1150</v>
      </c>
      <c r="D73" s="349">
        <v>0</v>
      </c>
      <c r="E73" s="348">
        <v>0</v>
      </c>
      <c r="F73" s="348">
        <v>0</v>
      </c>
      <c r="G73" s="348">
        <v>0</v>
      </c>
      <c r="H73" s="347">
        <v>0</v>
      </c>
      <c r="I73" s="348">
        <v>0</v>
      </c>
      <c r="J73" s="348">
        <v>0</v>
      </c>
      <c r="K73" s="348">
        <v>0</v>
      </c>
      <c r="L73" s="348">
        <v>0</v>
      </c>
      <c r="M73" s="349">
        <v>0</v>
      </c>
      <c r="N73" s="348">
        <v>0</v>
      </c>
      <c r="O73" s="348">
        <v>0</v>
      </c>
      <c r="P73" s="347">
        <v>0</v>
      </c>
      <c r="Q73" s="349">
        <v>0</v>
      </c>
      <c r="R73" s="348">
        <v>0</v>
      </c>
      <c r="S73" s="348">
        <v>0</v>
      </c>
      <c r="T73" s="347">
        <v>0</v>
      </c>
      <c r="U73" s="2"/>
    </row>
    <row r="74" spans="1:21" s="414" customFormat="1" ht="14.85" customHeight="1">
      <c r="A74" s="2"/>
      <c r="B74" s="1133">
        <v>14</v>
      </c>
      <c r="C74" s="1221" t="s">
        <v>1149</v>
      </c>
      <c r="D74" s="349">
        <v>0</v>
      </c>
      <c r="E74" s="348">
        <v>0</v>
      </c>
      <c r="F74" s="348">
        <v>0</v>
      </c>
      <c r="G74" s="348">
        <v>0</v>
      </c>
      <c r="H74" s="347">
        <v>0</v>
      </c>
      <c r="I74" s="348">
        <v>0</v>
      </c>
      <c r="J74" s="348">
        <v>0</v>
      </c>
      <c r="K74" s="348">
        <v>0</v>
      </c>
      <c r="L74" s="348">
        <v>0</v>
      </c>
      <c r="M74" s="349">
        <v>0</v>
      </c>
      <c r="N74" s="348">
        <v>0</v>
      </c>
      <c r="O74" s="348">
        <v>0</v>
      </c>
      <c r="P74" s="347">
        <v>0</v>
      </c>
      <c r="Q74" s="349">
        <v>0</v>
      </c>
      <c r="R74" s="348">
        <v>0</v>
      </c>
      <c r="S74" s="348">
        <v>0</v>
      </c>
      <c r="T74" s="347">
        <v>0</v>
      </c>
      <c r="U74" s="2"/>
    </row>
    <row r="75" spans="1:21" s="414" customFormat="1" ht="14.85" customHeight="1">
      <c r="A75" s="2"/>
      <c r="B75" s="1220">
        <v>15</v>
      </c>
      <c r="C75" s="1219" t="s">
        <v>1148</v>
      </c>
      <c r="D75" s="1218">
        <v>0</v>
      </c>
      <c r="E75" s="747">
        <v>0</v>
      </c>
      <c r="F75" s="747">
        <v>0</v>
      </c>
      <c r="G75" s="747">
        <v>0</v>
      </c>
      <c r="H75" s="746">
        <v>0</v>
      </c>
      <c r="I75" s="747">
        <v>0</v>
      </c>
      <c r="J75" s="747">
        <v>0</v>
      </c>
      <c r="K75" s="747">
        <v>0</v>
      </c>
      <c r="L75" s="747">
        <v>0</v>
      </c>
      <c r="M75" s="1218">
        <v>0</v>
      </c>
      <c r="N75" s="747">
        <v>0</v>
      </c>
      <c r="O75" s="747">
        <v>0</v>
      </c>
      <c r="P75" s="746">
        <v>0</v>
      </c>
      <c r="Q75" s="1218">
        <v>0</v>
      </c>
      <c r="R75" s="747">
        <v>0</v>
      </c>
      <c r="S75" s="747">
        <v>0</v>
      </c>
      <c r="T75" s="746">
        <v>0</v>
      </c>
      <c r="U75" s="2"/>
    </row>
    <row r="76" spans="1:21" s="414" customFormat="1" ht="5.0999999999999996" customHeight="1">
      <c r="A76" s="2"/>
      <c r="B76" s="1091"/>
      <c r="C76" s="1217"/>
      <c r="D76" s="849"/>
      <c r="E76" s="849"/>
      <c r="F76" s="849"/>
      <c r="G76" s="849"/>
      <c r="H76" s="849"/>
      <c r="I76" s="849"/>
      <c r="J76" s="849"/>
      <c r="K76" s="849"/>
      <c r="L76" s="849"/>
      <c r="M76" s="849"/>
      <c r="N76" s="849"/>
      <c r="O76" s="849"/>
      <c r="P76" s="849"/>
      <c r="Q76" s="849"/>
      <c r="R76" s="849"/>
      <c r="S76" s="849"/>
      <c r="T76" s="849"/>
      <c r="U76" s="2"/>
    </row>
    <row r="77" spans="1:21" s="414" customFormat="1" ht="18" customHeight="1">
      <c r="A77" s="2"/>
      <c r="B77" s="2159" t="s">
        <v>1175</v>
      </c>
      <c r="C77" s="2172"/>
      <c r="D77" s="2172"/>
      <c r="E77" s="2172"/>
      <c r="F77" s="2172"/>
      <c r="G77" s="2172"/>
      <c r="H77" s="2172"/>
      <c r="I77" s="2172"/>
      <c r="J77" s="2172"/>
      <c r="K77" s="2172"/>
      <c r="L77" s="2172"/>
      <c r="M77" s="2172"/>
      <c r="N77" s="2172"/>
      <c r="O77" s="2172"/>
      <c r="P77" s="2172"/>
      <c r="Q77" s="2172"/>
      <c r="R77" s="2172"/>
      <c r="S77" s="2172"/>
      <c r="T77" s="2172"/>
      <c r="U77" s="2"/>
    </row>
    <row r="78" spans="1:21" s="414" customFormat="1" ht="2.85" customHeight="1">
      <c r="A78" s="2"/>
      <c r="B78" s="2159"/>
      <c r="C78" s="2159"/>
      <c r="D78" s="2159"/>
      <c r="E78" s="2159"/>
      <c r="F78" s="2159"/>
      <c r="G78" s="2159"/>
      <c r="H78" s="2159"/>
      <c r="I78" s="2159"/>
      <c r="J78" s="2159"/>
      <c r="K78" s="2159"/>
      <c r="L78" s="2159"/>
      <c r="M78" s="2159"/>
      <c r="N78" s="2159"/>
      <c r="O78" s="2159"/>
      <c r="P78" s="2159"/>
      <c r="Q78" s="2159"/>
      <c r="R78" s="2159"/>
      <c r="S78" s="2159"/>
      <c r="T78" s="2159"/>
      <c r="U78" s="2"/>
    </row>
    <row r="79" spans="1:21" s="2" customFormat="1" ht="8.1" hidden="1" customHeight="1">
      <c r="B79" s="1996"/>
      <c r="C79" s="1996"/>
      <c r="D79" s="1996"/>
      <c r="E79" s="1996"/>
      <c r="F79" s="1996"/>
      <c r="G79" s="1996"/>
      <c r="H79" s="1996"/>
      <c r="I79" s="1996"/>
    </row>
    <row r="80" spans="1:21" s="414" customFormat="1" ht="12.75" hidden="1">
      <c r="A80" s="2"/>
    </row>
    <row r="81" spans="1:1" s="414" customFormat="1" ht="12.75" hidden="1">
      <c r="A81" s="2"/>
    </row>
    <row r="82" spans="1:1" s="414" customFormat="1" ht="12.75" hidden="1">
      <c r="A82" s="2"/>
    </row>
    <row r="83" spans="1:1" s="414" customFormat="1" ht="12.75" hidden="1">
      <c r="A83" s="2"/>
    </row>
    <row r="84" spans="1:1" s="414" customFormat="1" ht="12.75" hidden="1">
      <c r="A84" s="2"/>
    </row>
    <row r="85" spans="1:1" s="414" customFormat="1" ht="12.75" hidden="1">
      <c r="A85" s="2"/>
    </row>
    <row r="86" spans="1:1" s="414" customFormat="1" ht="12.75" hidden="1">
      <c r="A86" s="2"/>
    </row>
    <row r="87" spans="1:1" s="414" customFormat="1" ht="12.75" hidden="1">
      <c r="A87" s="2"/>
    </row>
    <row r="88" spans="1:1" s="414" customFormat="1" ht="12.75" hidden="1">
      <c r="A88" s="2"/>
    </row>
    <row r="89" spans="1:1" s="414" customFormat="1" ht="12.75" hidden="1">
      <c r="A89" s="2"/>
    </row>
    <row r="90" spans="1:1" s="414" customFormat="1" ht="12.75" hidden="1">
      <c r="A90" s="2"/>
    </row>
    <row r="91" spans="1:1" s="414" customFormat="1" ht="12.75" hidden="1">
      <c r="A91" s="2"/>
    </row>
    <row r="92" spans="1:1" s="414" customFormat="1" ht="12.75" hidden="1">
      <c r="A92" s="2"/>
    </row>
    <row r="93" spans="1:1" s="414" customFormat="1" ht="12.75" hidden="1">
      <c r="A93" s="2"/>
    </row>
    <row r="94" spans="1:1" s="414" customFormat="1" ht="12.75" hidden="1">
      <c r="A94" s="2"/>
    </row>
    <row r="95" spans="1:1" s="414" customFormat="1" ht="12.75" hidden="1">
      <c r="A95" s="2"/>
    </row>
    <row r="96" spans="1:1" s="414" customFormat="1" ht="12.75" hidden="1">
      <c r="A96" s="2"/>
    </row>
    <row r="97" spans="1:1" s="414" customFormat="1" ht="12.75" hidden="1">
      <c r="A97" s="2"/>
    </row>
    <row r="98" spans="1:1" s="414" customFormat="1" ht="12.75" hidden="1">
      <c r="A98" s="2"/>
    </row>
    <row r="99" spans="1:1" s="414" customFormat="1" ht="12.75" hidden="1">
      <c r="A99" s="2"/>
    </row>
    <row r="100" spans="1:1" s="414" customFormat="1" ht="12.75" hidden="1">
      <c r="A100" s="2"/>
    </row>
    <row r="101" spans="1:1" s="414" customFormat="1" ht="12.75" hidden="1">
      <c r="A101" s="2"/>
    </row>
    <row r="102" spans="1:1" s="414" customFormat="1" ht="12.75" hidden="1">
      <c r="A102" s="2"/>
    </row>
    <row r="103" spans="1:1" s="414" customFormat="1" ht="12.75" hidden="1">
      <c r="A103" s="2"/>
    </row>
    <row r="104" spans="1:1" s="414" customFormat="1" ht="12.75" hidden="1">
      <c r="A104" s="2"/>
    </row>
    <row r="105" spans="1:1" s="414" customFormat="1" ht="12.75" hidden="1">
      <c r="A105" s="2"/>
    </row>
    <row r="106" spans="1:1" s="414" customFormat="1" ht="12.75" hidden="1">
      <c r="A106" s="2"/>
    </row>
    <row r="107" spans="1:1" s="414" customFormat="1" ht="12.75" hidden="1">
      <c r="A107" s="2"/>
    </row>
    <row r="108" spans="1:1" s="414" customFormat="1" ht="12.75" hidden="1">
      <c r="A108" s="2"/>
    </row>
    <row r="109" spans="1:1" s="414" customFormat="1" ht="12.75" hidden="1">
      <c r="A109" s="2"/>
    </row>
    <row r="110" spans="1:1" s="414" customFormat="1" ht="12.75" hidden="1">
      <c r="A110" s="2"/>
    </row>
    <row r="111" spans="1:1" s="414" customFormat="1" ht="12.75" hidden="1">
      <c r="A111" s="2"/>
    </row>
    <row r="112" spans="1:1" s="414" customFormat="1" ht="12.75" hidden="1">
      <c r="A112" s="2"/>
    </row>
    <row r="113" spans="1:1" s="414" customFormat="1" ht="12.75" hidden="1">
      <c r="A113" s="2"/>
    </row>
    <row r="114" spans="1:1" s="414" customFormat="1" ht="12.75" hidden="1">
      <c r="A114" s="2"/>
    </row>
    <row r="115" spans="1:1" s="414" customFormat="1" ht="12.75" hidden="1">
      <c r="A115" s="2"/>
    </row>
    <row r="116" spans="1:1" s="414" customFormat="1" ht="12.75" hidden="1">
      <c r="A116" s="2"/>
    </row>
    <row r="117" spans="1:1" s="414" customFormat="1" ht="12.75" hidden="1">
      <c r="A117" s="2"/>
    </row>
    <row r="118" spans="1:1" s="414" customFormat="1" ht="12.75" hidden="1">
      <c r="A118" s="2"/>
    </row>
    <row r="119" spans="1:1" s="414" customFormat="1" ht="12.75" hidden="1">
      <c r="A119" s="2"/>
    </row>
    <row r="120" spans="1:1" s="414" customFormat="1" ht="12.75" hidden="1">
      <c r="A120" s="2"/>
    </row>
    <row r="121" spans="1:1" s="414" customFormat="1" ht="12.75" hidden="1">
      <c r="A121" s="2"/>
    </row>
    <row r="122" spans="1:1" s="414" customFormat="1" ht="12.75" hidden="1">
      <c r="A122" s="2"/>
    </row>
    <row r="123" spans="1:1" s="414" customFormat="1" ht="12.75" hidden="1">
      <c r="A123" s="2"/>
    </row>
    <row r="124" spans="1:1" s="414" customFormat="1" ht="12.75" hidden="1">
      <c r="A124" s="2"/>
    </row>
    <row r="125" spans="1:1" s="414" customFormat="1" ht="12.75" hidden="1">
      <c r="A125" s="2"/>
    </row>
    <row r="126" spans="1:1" s="414" customFormat="1" ht="12.75" hidden="1">
      <c r="A126" s="2"/>
    </row>
    <row r="127" spans="1:1" s="414" customFormat="1" ht="12.75" hidden="1">
      <c r="A127" s="2"/>
    </row>
    <row r="128" spans="1:1" s="414" customFormat="1" ht="12.75" hidden="1">
      <c r="A128" s="2"/>
    </row>
    <row r="129" spans="1:1" s="414" customFormat="1" ht="12.75" hidden="1">
      <c r="A129" s="2"/>
    </row>
    <row r="130" spans="1:1" s="414" customFormat="1" ht="12.75" hidden="1">
      <c r="A130" s="2"/>
    </row>
    <row r="131" spans="1:1" s="414" customFormat="1" ht="12.75" hidden="1">
      <c r="A131" s="2"/>
    </row>
    <row r="132" spans="1:1" s="414" customFormat="1" ht="12.75" hidden="1">
      <c r="A132" s="2"/>
    </row>
    <row r="133" spans="1:1" s="414" customFormat="1" ht="12.75" hidden="1">
      <c r="A133" s="2"/>
    </row>
    <row r="134" spans="1:1" s="414" customFormat="1" ht="12.75" hidden="1">
      <c r="A134" s="2"/>
    </row>
    <row r="135" spans="1:1" s="414" customFormat="1" ht="12.75" hidden="1">
      <c r="A135" s="2"/>
    </row>
    <row r="136" spans="1:1" s="414" customFormat="1" ht="12.75" hidden="1">
      <c r="A136" s="2"/>
    </row>
    <row r="137" spans="1:1" s="414" customFormat="1" ht="12.75" hidden="1">
      <c r="A137" s="2"/>
    </row>
    <row r="138" spans="1:1" s="414" customFormat="1" ht="12.75" hidden="1">
      <c r="A138" s="2"/>
    </row>
    <row r="139" spans="1:1" s="414" customFormat="1" ht="12.75" hidden="1">
      <c r="A139" s="2"/>
    </row>
    <row r="140" spans="1:1" s="414" customFormat="1" ht="12.75" hidden="1">
      <c r="A140" s="2"/>
    </row>
    <row r="141" spans="1:1" s="414" customFormat="1" ht="12.75" hidden="1">
      <c r="A141" s="2"/>
    </row>
    <row r="142" spans="1:1" s="414" customFormat="1" ht="12.75" hidden="1">
      <c r="A142" s="2"/>
    </row>
    <row r="143" spans="1:1" s="414" customFormat="1" ht="12.75" hidden="1">
      <c r="A143" s="2"/>
    </row>
    <row r="144" spans="1:1" s="414" customFormat="1" ht="12.75" hidden="1">
      <c r="A144" s="2"/>
    </row>
    <row r="145" spans="1:1" s="414" customFormat="1" ht="12.75" hidden="1">
      <c r="A145" s="2"/>
    </row>
    <row r="146" spans="1:1" s="414" customFormat="1" ht="12.75" hidden="1">
      <c r="A146" s="2"/>
    </row>
    <row r="147" spans="1:1" s="414" customFormat="1" ht="12.75" hidden="1">
      <c r="A147" s="2"/>
    </row>
    <row r="148" spans="1:1" s="414" customFormat="1" ht="12.75" hidden="1">
      <c r="A148" s="2"/>
    </row>
    <row r="149" spans="1:1" s="414" customFormat="1" ht="12.75" hidden="1">
      <c r="A149" s="2"/>
    </row>
    <row r="150" spans="1:1" s="414" customFormat="1" ht="12.75" hidden="1">
      <c r="A150" s="2"/>
    </row>
    <row r="151" spans="1:1" s="414" customFormat="1" ht="12.75" hidden="1">
      <c r="A151" s="2"/>
    </row>
    <row r="152" spans="1:1" s="414" customFormat="1" ht="12.75" hidden="1">
      <c r="A152" s="2"/>
    </row>
    <row r="153" spans="1:1" s="414" customFormat="1" ht="12.75" hidden="1">
      <c r="A153" s="2"/>
    </row>
    <row r="154" spans="1:1" s="414" customFormat="1" ht="12.75" hidden="1">
      <c r="A154" s="2"/>
    </row>
    <row r="155" spans="1:1" s="414" customFormat="1" ht="12.75" hidden="1">
      <c r="A155" s="2"/>
    </row>
    <row r="156" spans="1:1" s="414" customFormat="1" ht="12.75" hidden="1">
      <c r="A156" s="2"/>
    </row>
    <row r="157" spans="1:1" s="414" customFormat="1" ht="12.75" hidden="1">
      <c r="A157" s="2"/>
    </row>
    <row r="158" spans="1:1" s="414" customFormat="1" ht="12.75" hidden="1">
      <c r="A158" s="2"/>
    </row>
    <row r="159" spans="1:1" s="414" customFormat="1" ht="12.75" hidden="1">
      <c r="A159" s="2"/>
    </row>
    <row r="160" spans="1:1" s="414" customFormat="1" ht="12.75" hidden="1">
      <c r="A160" s="2"/>
    </row>
  </sheetData>
  <mergeCells count="29">
    <mergeCell ref="B9:C9"/>
    <mergeCell ref="B60:C60"/>
    <mergeCell ref="B43:C43"/>
    <mergeCell ref="N6:N8"/>
    <mergeCell ref="E6:E8"/>
    <mergeCell ref="F6:F8"/>
    <mergeCell ref="G6:G8"/>
    <mergeCell ref="H6:H8"/>
    <mergeCell ref="I6:I8"/>
    <mergeCell ref="B26:C26"/>
    <mergeCell ref="D6:D8"/>
    <mergeCell ref="L6:L8"/>
    <mergeCell ref="M6:M8"/>
    <mergeCell ref="O6:O8"/>
    <mergeCell ref="P6:P8"/>
    <mergeCell ref="Q6:Q8"/>
    <mergeCell ref="R6:R8"/>
    <mergeCell ref="B79:I79"/>
    <mergeCell ref="B77:T77"/>
    <mergeCell ref="B78:T78"/>
    <mergeCell ref="J6:J8"/>
    <mergeCell ref="K6:K8"/>
    <mergeCell ref="S6:S8"/>
    <mergeCell ref="T6:T8"/>
    <mergeCell ref="B3:C8"/>
    <mergeCell ref="D4:H5"/>
    <mergeCell ref="I4:L5"/>
    <mergeCell ref="M4:P5"/>
    <mergeCell ref="Q4:T5"/>
  </mergeCells>
  <hyperlinks>
    <hyperlink ref="B1" location="ToC!A1" display="Back to Table of Contents" xr:uid="{51120CC3-01C8-4139-94A3-F75310E8C00E}"/>
  </hyperlinks>
  <pageMargins left="0.5" right="0.5" top="0.5" bottom="0.5" header="0.25" footer="0.3"/>
  <pageSetup scale="70" orientation="landscape" r:id="rId1"/>
  <headerFooter>
    <oddFooter>&amp;L&amp;G&amp;CSupplementary Regulatory Capital Disclosure&amp;R Page &amp;P of &amp;N</oddFooter>
  </headerFooter>
  <rowBreaks count="1" manualBreakCount="1">
    <brk id="42" min="1" max="19" man="1"/>
  </rowBreaks>
  <colBreaks count="1" manualBreakCount="1">
    <brk id="1" max="78" man="1"/>
  </colBreaks>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5F743-6F23-4F30-A923-991BD546602D}">
  <sheetPr codeName="Sheet39">
    <tabColor rgb="FF92D050"/>
  </sheetPr>
  <dimension ref="A1:L108"/>
  <sheetViews>
    <sheetView topLeftCell="A16" zoomScaleNormal="100" workbookViewId="0"/>
  </sheetViews>
  <sheetFormatPr defaultColWidth="0" defaultRowHeight="12.75" zeroHeight="1"/>
  <cols>
    <col min="1" max="1" width="1.5703125" style="1227" customWidth="1"/>
    <col min="2" max="2" width="79.5703125" style="1227" customWidth="1"/>
    <col min="3" max="7" width="14" style="1227" customWidth="1"/>
    <col min="8" max="8" width="1.5703125" style="1227" customWidth="1"/>
    <col min="9" max="9" width="12.42578125" style="1227" hidden="1" customWidth="1"/>
    <col min="10" max="11" width="0" style="1227" hidden="1" customWidth="1"/>
    <col min="12" max="12" width="12.42578125" style="1227" hidden="1" customWidth="1"/>
    <col min="13" max="16384" width="8.5703125" style="1227" hidden="1"/>
  </cols>
  <sheetData>
    <row r="1" spans="1:8" s="1293" customFormat="1" ht="12" customHeight="1">
      <c r="B1" s="141" t="s">
        <v>126</v>
      </c>
    </row>
    <row r="2" spans="1:8" s="1288" customFormat="1" ht="20.100000000000001" customHeight="1">
      <c r="A2" s="1289"/>
      <c r="B2" s="1292" t="s">
        <v>1209</v>
      </c>
      <c r="C2" s="1291"/>
      <c r="D2" s="1291"/>
      <c r="E2" s="1291"/>
      <c r="F2" s="1291"/>
      <c r="G2" s="1290"/>
      <c r="H2" s="1289"/>
    </row>
    <row r="3" spans="1:8" s="1282" customFormat="1" ht="26.85" customHeight="1">
      <c r="A3" s="1283"/>
      <c r="B3" s="1287" t="s">
        <v>162</v>
      </c>
      <c r="C3" s="1286" t="str">
        <f>CurrQtr</f>
        <v>Q3 2022</v>
      </c>
      <c r="D3" s="1285" t="str">
        <f>LastQtr</f>
        <v>Q2 2022</v>
      </c>
      <c r="E3" s="1285" t="str">
        <f>Last2Qtr</f>
        <v>Q1 2022</v>
      </c>
      <c r="F3" s="1285" t="str">
        <f>Last3Qtr</f>
        <v>Q4 2021</v>
      </c>
      <c r="G3" s="1284" t="str">
        <f>Last4Qtr</f>
        <v>Q3 2021</v>
      </c>
      <c r="H3" s="1283"/>
    </row>
    <row r="4" spans="1:8" s="1228" customFormat="1" ht="14.85" customHeight="1">
      <c r="A4" s="1229"/>
      <c r="B4" s="1281"/>
      <c r="C4" s="1280"/>
      <c r="D4" s="1279"/>
      <c r="E4" s="1279"/>
      <c r="F4" s="1279"/>
      <c r="G4" s="1278"/>
      <c r="H4" s="1229"/>
    </row>
    <row r="5" spans="1:8" s="1228" customFormat="1" ht="14.85" customHeight="1">
      <c r="A5" s="1229"/>
      <c r="B5" s="1252" t="s">
        <v>1208</v>
      </c>
      <c r="C5" s="1277"/>
      <c r="D5" s="1276"/>
      <c r="E5" s="1276"/>
      <c r="F5" s="1276"/>
      <c r="G5" s="1275"/>
      <c r="H5" s="1229"/>
    </row>
    <row r="6" spans="1:8" s="1228" customFormat="1" ht="14.85" customHeight="1">
      <c r="A6" s="1229"/>
      <c r="B6" s="1274" t="s">
        <v>1186</v>
      </c>
      <c r="C6" s="1250">
        <v>51547</v>
      </c>
      <c r="D6" s="1249">
        <v>52150</v>
      </c>
      <c r="E6" s="1249">
        <v>51010</v>
      </c>
      <c r="F6" s="1249">
        <v>50465</v>
      </c>
      <c r="G6" s="1248">
        <v>49697</v>
      </c>
      <c r="H6" s="1229"/>
    </row>
    <row r="7" spans="1:8" s="1228" customFormat="1" ht="14.85" customHeight="1">
      <c r="A7" s="1229"/>
      <c r="B7" s="1251" t="s">
        <v>1207</v>
      </c>
      <c r="C7" s="1250">
        <v>2540</v>
      </c>
      <c r="D7" s="1249">
        <v>2669</v>
      </c>
      <c r="E7" s="1249">
        <v>2652</v>
      </c>
      <c r="F7" s="1249">
        <v>2489</v>
      </c>
      <c r="G7" s="1248">
        <v>2461</v>
      </c>
      <c r="H7" s="1229"/>
    </row>
    <row r="8" spans="1:8" s="1228" customFormat="1" ht="14.85" customHeight="1">
      <c r="A8" s="1229"/>
      <c r="B8" s="1251" t="s">
        <v>1206</v>
      </c>
      <c r="C8" s="1250">
        <v>-1265</v>
      </c>
      <c r="D8" s="1249">
        <v>-1269</v>
      </c>
      <c r="E8" s="1249">
        <v>-1251</v>
      </c>
      <c r="F8" s="1249">
        <v>-1173</v>
      </c>
      <c r="G8" s="1248">
        <v>-1128</v>
      </c>
      <c r="H8" s="1229"/>
    </row>
    <row r="9" spans="1:8" s="1228" customFormat="1" ht="14.85" customHeight="1">
      <c r="A9" s="1229"/>
      <c r="B9" s="1251"/>
      <c r="C9" s="1273"/>
      <c r="D9" s="1272"/>
      <c r="E9" s="1272"/>
      <c r="F9" s="1272"/>
      <c r="G9" s="1271"/>
      <c r="H9" s="1229"/>
    </row>
    <row r="10" spans="1:8" s="1228" customFormat="1" ht="14.85" customHeight="1">
      <c r="A10" s="1229"/>
      <c r="B10" s="1251" t="s">
        <v>1205</v>
      </c>
      <c r="C10" s="1250">
        <v>7</v>
      </c>
      <c r="D10" s="1249">
        <v>590</v>
      </c>
      <c r="E10" s="1249">
        <v>104</v>
      </c>
      <c r="F10" s="1249">
        <v>14</v>
      </c>
      <c r="G10" s="1248">
        <v>116</v>
      </c>
      <c r="H10" s="1229"/>
    </row>
    <row r="11" spans="1:8" s="1228" customFormat="1" ht="14.85" customHeight="1">
      <c r="A11" s="1229"/>
      <c r="B11" s="1251" t="s">
        <v>1204</v>
      </c>
      <c r="C11" s="1250">
        <v>-409</v>
      </c>
      <c r="D11" s="1249">
        <v>-1250</v>
      </c>
      <c r="E11" s="1249">
        <v>-1086</v>
      </c>
      <c r="F11" s="1249">
        <v>0</v>
      </c>
      <c r="G11" s="1248">
        <v>0</v>
      </c>
      <c r="H11" s="1229"/>
    </row>
    <row r="12" spans="1:8" s="1228" customFormat="1" ht="14.85" customHeight="1">
      <c r="A12" s="1229"/>
      <c r="B12" s="1251"/>
      <c r="C12" s="1250"/>
      <c r="D12" s="1249"/>
      <c r="E12" s="1249"/>
      <c r="F12" s="1249"/>
      <c r="G12" s="1248"/>
      <c r="H12" s="1229"/>
    </row>
    <row r="13" spans="1:8" s="1228" customFormat="1" ht="14.85" customHeight="1">
      <c r="A13" s="1229"/>
      <c r="B13" s="1251" t="s">
        <v>1203</v>
      </c>
      <c r="C13" s="1270">
        <v>-448</v>
      </c>
      <c r="D13" s="1269">
        <v>-646</v>
      </c>
      <c r="E13" s="1269">
        <v>-193</v>
      </c>
      <c r="F13" s="1269">
        <v>23</v>
      </c>
      <c r="G13" s="1268">
        <v>-55</v>
      </c>
      <c r="H13" s="1229"/>
    </row>
    <row r="14" spans="1:8" s="1228" customFormat="1" ht="14.85" customHeight="1">
      <c r="A14" s="1229"/>
      <c r="B14" s="1251" t="s">
        <v>1202</v>
      </c>
      <c r="C14" s="1273">
        <v>-6</v>
      </c>
      <c r="D14" s="1272">
        <v>-34</v>
      </c>
      <c r="E14" s="1272">
        <v>-147</v>
      </c>
      <c r="F14" s="1272">
        <v>-147</v>
      </c>
      <c r="G14" s="1271">
        <v>-180</v>
      </c>
      <c r="H14" s="1229"/>
    </row>
    <row r="15" spans="1:8" s="1228" customFormat="1" ht="14.85" customHeight="1">
      <c r="A15" s="1229"/>
      <c r="B15" s="1251" t="s">
        <v>1201</v>
      </c>
      <c r="C15" s="1250">
        <v>-601</v>
      </c>
      <c r="D15" s="1249">
        <v>640</v>
      </c>
      <c r="E15" s="1249">
        <v>1249</v>
      </c>
      <c r="F15" s="1249">
        <v>-668</v>
      </c>
      <c r="G15" s="1248">
        <v>-232</v>
      </c>
      <c r="H15" s="1229"/>
    </row>
    <row r="16" spans="1:8" s="1228" customFormat="1" ht="14.85" customHeight="1">
      <c r="A16" s="1229"/>
      <c r="B16" s="1267" t="s">
        <v>1200</v>
      </c>
      <c r="C16" s="1250">
        <v>-753</v>
      </c>
      <c r="D16" s="1249">
        <v>-264</v>
      </c>
      <c r="E16" s="1249">
        <v>1030</v>
      </c>
      <c r="F16" s="1249">
        <v>-804</v>
      </c>
      <c r="G16" s="1248">
        <v>-166</v>
      </c>
      <c r="H16" s="1229"/>
    </row>
    <row r="17" spans="1:8" s="1228" customFormat="1" ht="14.85" customHeight="1">
      <c r="A17" s="1229"/>
      <c r="B17" s="1267" t="s">
        <v>1199</v>
      </c>
      <c r="C17" s="1250">
        <v>-148</v>
      </c>
      <c r="D17" s="1249">
        <v>-473</v>
      </c>
      <c r="E17" s="1249">
        <v>-30</v>
      </c>
      <c r="F17" s="1249">
        <v>-145</v>
      </c>
      <c r="G17" s="1248">
        <v>-51</v>
      </c>
      <c r="H17" s="1229"/>
    </row>
    <row r="18" spans="1:8" s="1228" customFormat="1" ht="14.85" customHeight="1">
      <c r="A18" s="1229"/>
      <c r="B18" s="1267" t="s">
        <v>1198</v>
      </c>
      <c r="C18" s="1250">
        <v>-135</v>
      </c>
      <c r="D18" s="1249">
        <v>778</v>
      </c>
      <c r="E18" s="1249">
        <v>74</v>
      </c>
      <c r="F18" s="1249">
        <v>292</v>
      </c>
      <c r="G18" s="1248">
        <v>-72</v>
      </c>
      <c r="H18" s="1229"/>
    </row>
    <row r="19" spans="1:8" s="1228" customFormat="1" ht="14.85" customHeight="1">
      <c r="A19" s="1229"/>
      <c r="B19" s="1267" t="s">
        <v>179</v>
      </c>
      <c r="C19" s="1250">
        <v>435</v>
      </c>
      <c r="D19" s="1249">
        <v>599</v>
      </c>
      <c r="E19" s="1249">
        <v>175</v>
      </c>
      <c r="F19" s="1249">
        <v>-11</v>
      </c>
      <c r="G19" s="1248">
        <v>57</v>
      </c>
      <c r="H19" s="1229"/>
    </row>
    <row r="20" spans="1:8" s="1228" customFormat="1" ht="14.85" hidden="1" customHeight="1">
      <c r="A20" s="1229"/>
      <c r="B20" s="1251"/>
      <c r="C20" s="1273">
        <v>0</v>
      </c>
      <c r="D20" s="1272"/>
      <c r="E20" s="1272"/>
      <c r="F20" s="1272"/>
      <c r="G20" s="1271"/>
      <c r="H20" s="1229"/>
    </row>
    <row r="21" spans="1:8" s="1228" customFormat="1" ht="14.85" customHeight="1">
      <c r="A21" s="1229"/>
      <c r="B21" s="1251" t="s">
        <v>1197</v>
      </c>
      <c r="C21" s="1250">
        <v>178</v>
      </c>
      <c r="D21" s="1249">
        <v>-18</v>
      </c>
      <c r="E21" s="1249">
        <v>-166</v>
      </c>
      <c r="F21" s="1249">
        <v>108</v>
      </c>
      <c r="G21" s="1248">
        <v>79</v>
      </c>
      <c r="H21" s="1229"/>
    </row>
    <row r="22" spans="1:8" s="1228" customFormat="1" ht="14.85" customHeight="1">
      <c r="A22" s="1229"/>
      <c r="B22" s="1251" t="s">
        <v>1196</v>
      </c>
      <c r="C22" s="1250">
        <v>96</v>
      </c>
      <c r="D22" s="1249">
        <v>-1285</v>
      </c>
      <c r="E22" s="1249">
        <v>-22</v>
      </c>
      <c r="F22" s="1249">
        <v>-101</v>
      </c>
      <c r="G22" s="1248">
        <v>-293</v>
      </c>
      <c r="H22" s="1229"/>
    </row>
    <row r="23" spans="1:8" s="1228" customFormat="1" ht="14.85" customHeight="1">
      <c r="A23" s="1229"/>
      <c r="B23" s="1267" t="s">
        <v>1195</v>
      </c>
      <c r="C23" s="1250">
        <v>7</v>
      </c>
      <c r="D23" s="1249">
        <v>107</v>
      </c>
      <c r="E23" s="1249">
        <v>-10</v>
      </c>
      <c r="F23" s="1249">
        <v>21</v>
      </c>
      <c r="G23" s="1248">
        <v>12</v>
      </c>
      <c r="H23" s="1229"/>
    </row>
    <row r="24" spans="1:8" s="1228" customFormat="1" ht="7.35" hidden="1" customHeight="1">
      <c r="A24" s="1229"/>
      <c r="B24" s="1267"/>
      <c r="C24" s="1270">
        <v>0</v>
      </c>
      <c r="D24" s="1269"/>
      <c r="E24" s="1269"/>
      <c r="F24" s="1269"/>
      <c r="G24" s="1268"/>
      <c r="H24" s="1229"/>
    </row>
    <row r="25" spans="1:8" s="1228" customFormat="1" ht="14.85" hidden="1" customHeight="1">
      <c r="A25" s="1229"/>
      <c r="B25" s="1267" t="s">
        <v>1194</v>
      </c>
      <c r="C25" s="1250">
        <v>0</v>
      </c>
      <c r="D25" s="1249">
        <v>0</v>
      </c>
      <c r="E25" s="1249">
        <v>0</v>
      </c>
      <c r="F25" s="1249">
        <v>0</v>
      </c>
      <c r="G25" s="1248">
        <v>0</v>
      </c>
      <c r="H25" s="1229"/>
    </row>
    <row r="26" spans="1:8" s="1228" customFormat="1" ht="14.85" customHeight="1">
      <c r="A26" s="1229"/>
      <c r="B26" s="1267" t="s">
        <v>1193</v>
      </c>
      <c r="C26" s="1250">
        <v>0</v>
      </c>
      <c r="D26" s="1249">
        <v>0</v>
      </c>
      <c r="E26" s="1249">
        <v>0</v>
      </c>
      <c r="F26" s="1249">
        <v>0</v>
      </c>
      <c r="G26" s="1248">
        <v>0</v>
      </c>
      <c r="H26" s="1229"/>
    </row>
    <row r="27" spans="1:8" s="1228" customFormat="1" ht="14.85" customHeight="1">
      <c r="A27" s="1229"/>
      <c r="B27" s="1267" t="s">
        <v>1192</v>
      </c>
      <c r="C27" s="1250">
        <v>89</v>
      </c>
      <c r="D27" s="1249">
        <v>-1392</v>
      </c>
      <c r="E27" s="1249">
        <v>-12</v>
      </c>
      <c r="F27" s="1249">
        <v>-122</v>
      </c>
      <c r="G27" s="1248">
        <v>-305</v>
      </c>
      <c r="H27" s="1229"/>
    </row>
    <row r="28" spans="1:8" s="1228" customFormat="1" ht="8.25" customHeight="1">
      <c r="A28" s="1229"/>
      <c r="B28" s="1262"/>
      <c r="C28" s="1266"/>
      <c r="D28" s="1265"/>
      <c r="E28" s="1265"/>
      <c r="F28" s="1265"/>
      <c r="G28" s="1264"/>
      <c r="H28" s="1229"/>
    </row>
    <row r="29" spans="1:8" s="1228" customFormat="1" ht="14.85" customHeight="1">
      <c r="A29" s="1229"/>
      <c r="B29" s="1235" t="s">
        <v>1180</v>
      </c>
      <c r="C29" s="1242">
        <v>51639</v>
      </c>
      <c r="D29" s="1241">
        <v>51547</v>
      </c>
      <c r="E29" s="1241">
        <v>52150</v>
      </c>
      <c r="F29" s="1241">
        <v>51010</v>
      </c>
      <c r="G29" s="1240">
        <v>50465</v>
      </c>
      <c r="H29" s="1229"/>
    </row>
    <row r="30" spans="1:8" s="1228" customFormat="1" ht="14.85" customHeight="1">
      <c r="A30" s="1229"/>
      <c r="B30" s="1263"/>
      <c r="C30" s="1258"/>
      <c r="D30" s="1257"/>
      <c r="E30" s="1257"/>
      <c r="F30" s="1257"/>
      <c r="G30" s="1256"/>
      <c r="H30" s="1229"/>
    </row>
    <row r="31" spans="1:8" s="1228" customFormat="1" ht="14.85" customHeight="1">
      <c r="A31" s="1229"/>
      <c r="B31" s="1252" t="s">
        <v>1191</v>
      </c>
      <c r="C31" s="1255"/>
      <c r="D31" s="1254"/>
      <c r="E31" s="1254"/>
      <c r="F31" s="1254"/>
      <c r="G31" s="1253"/>
      <c r="H31" s="1229"/>
    </row>
    <row r="32" spans="1:8" s="1228" customFormat="1" ht="14.85" customHeight="1">
      <c r="A32" s="1229"/>
      <c r="B32" s="1252" t="s">
        <v>1186</v>
      </c>
      <c r="C32" s="1250">
        <v>5654</v>
      </c>
      <c r="D32" s="1249">
        <v>5761</v>
      </c>
      <c r="E32" s="1249">
        <v>6905</v>
      </c>
      <c r="F32" s="1249">
        <v>6165</v>
      </c>
      <c r="G32" s="1248">
        <v>5455</v>
      </c>
      <c r="H32" s="1229"/>
    </row>
    <row r="33" spans="1:8" s="1228" customFormat="1" ht="14.85" customHeight="1">
      <c r="A33" s="1229"/>
      <c r="B33" s="1251" t="s">
        <v>1185</v>
      </c>
      <c r="C33" s="1250">
        <v>1500</v>
      </c>
      <c r="D33" s="1249">
        <v>0</v>
      </c>
      <c r="E33" s="1249">
        <v>0</v>
      </c>
      <c r="F33" s="1249">
        <v>752.82</v>
      </c>
      <c r="G33" s="1248">
        <v>1250</v>
      </c>
      <c r="H33" s="1229"/>
    </row>
    <row r="34" spans="1:8" s="1228" customFormat="1" ht="14.85" customHeight="1">
      <c r="A34" s="1229"/>
      <c r="B34" s="1251" t="s">
        <v>1190</v>
      </c>
      <c r="C34" s="1250">
        <v>0</v>
      </c>
      <c r="D34" s="1249">
        <v>0</v>
      </c>
      <c r="E34" s="1249">
        <v>-500</v>
      </c>
      <c r="F34" s="1249">
        <v>0</v>
      </c>
      <c r="G34" s="1248">
        <v>-500</v>
      </c>
      <c r="H34" s="1229"/>
    </row>
    <row r="35" spans="1:8" s="1228" customFormat="1" ht="14.85" customHeight="1">
      <c r="A35" s="1229"/>
      <c r="B35" s="1251" t="s">
        <v>1183</v>
      </c>
      <c r="C35" s="1250">
        <v>0</v>
      </c>
      <c r="D35" s="1249">
        <v>0</v>
      </c>
      <c r="E35" s="1249">
        <v>-750</v>
      </c>
      <c r="F35" s="1249">
        <v>0</v>
      </c>
      <c r="G35" s="1248">
        <v>0</v>
      </c>
      <c r="H35" s="1229"/>
    </row>
    <row r="36" spans="1:8" s="1228" customFormat="1" ht="14.85" customHeight="1">
      <c r="A36" s="1229"/>
      <c r="B36" s="1262" t="s">
        <v>1189</v>
      </c>
      <c r="C36" s="1246">
        <v>8</v>
      </c>
      <c r="D36" s="1245">
        <v>-107</v>
      </c>
      <c r="E36" s="1245">
        <v>106</v>
      </c>
      <c r="F36" s="1245">
        <v>-12.82000000000005</v>
      </c>
      <c r="G36" s="1244">
        <v>-40</v>
      </c>
      <c r="H36" s="1229"/>
    </row>
    <row r="37" spans="1:8" s="1228" customFormat="1" ht="14.85" customHeight="1">
      <c r="A37" s="1229"/>
      <c r="B37" s="1243" t="s">
        <v>1180</v>
      </c>
      <c r="C37" s="1242">
        <v>7162</v>
      </c>
      <c r="D37" s="1241">
        <v>5654</v>
      </c>
      <c r="E37" s="1241">
        <v>5761</v>
      </c>
      <c r="F37" s="1241">
        <v>6905</v>
      </c>
      <c r="G37" s="1240">
        <v>6165</v>
      </c>
      <c r="H37" s="1229"/>
    </row>
    <row r="38" spans="1:8" s="1228" customFormat="1" ht="8.25" customHeight="1">
      <c r="A38" s="1229"/>
      <c r="B38" s="1239"/>
      <c r="C38" s="1261"/>
      <c r="D38" s="1260"/>
      <c r="E38" s="1260"/>
      <c r="F38" s="1260"/>
      <c r="G38" s="1236"/>
      <c r="H38" s="1229"/>
    </row>
    <row r="39" spans="1:8" s="1228" customFormat="1" ht="14.85" customHeight="1">
      <c r="A39" s="1229"/>
      <c r="B39" s="1235" t="s">
        <v>1188</v>
      </c>
      <c r="C39" s="1242">
        <v>58801</v>
      </c>
      <c r="D39" s="1241">
        <v>57201</v>
      </c>
      <c r="E39" s="1241">
        <v>57911</v>
      </c>
      <c r="F39" s="1241">
        <v>57915</v>
      </c>
      <c r="G39" s="1240">
        <v>56630</v>
      </c>
      <c r="H39" s="1229"/>
    </row>
    <row r="40" spans="1:8" s="1228" customFormat="1" ht="14.85" customHeight="1">
      <c r="A40" s="1229"/>
      <c r="B40" s="1259"/>
      <c r="C40" s="1258"/>
      <c r="D40" s="1257"/>
      <c r="E40" s="1257"/>
      <c r="F40" s="1257"/>
      <c r="G40" s="1256"/>
      <c r="H40" s="1229"/>
    </row>
    <row r="41" spans="1:8" s="1228" customFormat="1" ht="14.85" customHeight="1">
      <c r="A41" s="1229"/>
      <c r="B41" s="1252" t="s">
        <v>1187</v>
      </c>
      <c r="C41" s="1255"/>
      <c r="D41" s="1254"/>
      <c r="E41" s="1254"/>
      <c r="F41" s="1254"/>
      <c r="G41" s="1253"/>
      <c r="H41" s="1229"/>
    </row>
    <row r="42" spans="1:8" s="1228" customFormat="1" ht="14.85" customHeight="1">
      <c r="A42" s="1229"/>
      <c r="B42" s="1252" t="s">
        <v>1186</v>
      </c>
      <c r="C42" s="1250">
        <v>9427</v>
      </c>
      <c r="D42" s="1249">
        <v>7616</v>
      </c>
      <c r="E42" s="1249">
        <v>8186</v>
      </c>
      <c r="F42" s="1249">
        <v>8471</v>
      </c>
      <c r="G42" s="1248">
        <v>8534</v>
      </c>
      <c r="H42" s="1229"/>
    </row>
    <row r="43" spans="1:8" s="1228" customFormat="1" ht="14.85" customHeight="1">
      <c r="A43" s="1229"/>
      <c r="B43" s="1251" t="s">
        <v>1185</v>
      </c>
      <c r="C43" s="1250">
        <v>0</v>
      </c>
      <c r="D43" s="1249">
        <v>3355.875</v>
      </c>
      <c r="E43" s="1249">
        <v>0</v>
      </c>
      <c r="F43" s="1249">
        <v>0</v>
      </c>
      <c r="G43" s="1248">
        <v>0</v>
      </c>
      <c r="H43" s="1229"/>
    </row>
    <row r="44" spans="1:8" s="1228" customFormat="1" ht="14.85" customHeight="1">
      <c r="A44" s="1229"/>
      <c r="B44" s="1251" t="s">
        <v>1184</v>
      </c>
      <c r="C44" s="1250">
        <v>-2</v>
      </c>
      <c r="D44" s="1249">
        <v>-1250.6420000000001</v>
      </c>
      <c r="E44" s="1249">
        <v>0</v>
      </c>
      <c r="F44" s="1249">
        <v>0</v>
      </c>
      <c r="G44" s="1248">
        <v>0</v>
      </c>
      <c r="H44" s="1229"/>
    </row>
    <row r="45" spans="1:8" s="1228" customFormat="1" ht="14.85" customHeight="1">
      <c r="A45" s="1229"/>
      <c r="B45" s="1251" t="s">
        <v>1183</v>
      </c>
      <c r="C45" s="1250">
        <v>0</v>
      </c>
      <c r="D45" s="1249">
        <v>0</v>
      </c>
      <c r="E45" s="1249">
        <v>-249.90288321</v>
      </c>
      <c r="F45" s="1249">
        <v>0</v>
      </c>
      <c r="G45" s="1248">
        <v>0</v>
      </c>
      <c r="H45" s="1229"/>
    </row>
    <row r="46" spans="1:8" s="1228" customFormat="1" ht="14.85" customHeight="1">
      <c r="A46" s="1229"/>
      <c r="B46" s="1251" t="s">
        <v>1182</v>
      </c>
      <c r="C46" s="1250">
        <v>1</v>
      </c>
      <c r="D46" s="1249">
        <v>-5</v>
      </c>
      <c r="E46" s="1249">
        <v>-327</v>
      </c>
      <c r="F46" s="1249">
        <v>3</v>
      </c>
      <c r="G46" s="1248">
        <v>-5</v>
      </c>
      <c r="H46" s="1229"/>
    </row>
    <row r="47" spans="1:8" s="1228" customFormat="1" ht="14.85" customHeight="1">
      <c r="A47" s="1229"/>
      <c r="B47" s="1251" t="s">
        <v>1181</v>
      </c>
      <c r="C47" s="1250">
        <v>-141</v>
      </c>
      <c r="D47" s="1249">
        <v>-289.23300000000017</v>
      </c>
      <c r="E47" s="1249">
        <v>6.9028832100000272</v>
      </c>
      <c r="F47" s="1249">
        <v>-288</v>
      </c>
      <c r="G47" s="1248">
        <v>-58</v>
      </c>
      <c r="H47" s="1229"/>
    </row>
    <row r="48" spans="1:8" s="1228" customFormat="1" ht="15.6" hidden="1" customHeight="1">
      <c r="A48" s="1229"/>
      <c r="B48" s="1247"/>
      <c r="C48" s="1246">
        <v>9285</v>
      </c>
      <c r="D48" s="1245">
        <v>-5</v>
      </c>
      <c r="E48" s="1245">
        <v>-327</v>
      </c>
      <c r="F48" s="1245">
        <v>8186</v>
      </c>
      <c r="G48" s="1244">
        <v>8471</v>
      </c>
      <c r="H48" s="1229"/>
    </row>
    <row r="49" spans="1:8" s="1228" customFormat="1" ht="14.85" customHeight="1">
      <c r="A49" s="1229"/>
      <c r="B49" s="1243" t="s">
        <v>1180</v>
      </c>
      <c r="C49" s="1242">
        <v>9285</v>
      </c>
      <c r="D49" s="1241">
        <v>9427</v>
      </c>
      <c r="E49" s="1241">
        <v>7616</v>
      </c>
      <c r="F49" s="1241">
        <v>8186</v>
      </c>
      <c r="G49" s="1240">
        <v>8471</v>
      </c>
      <c r="H49" s="1229"/>
    </row>
    <row r="50" spans="1:8" s="1228" customFormat="1" ht="8.25" customHeight="1">
      <c r="A50" s="1229"/>
      <c r="B50" s="1239"/>
      <c r="C50" s="1238"/>
      <c r="D50" s="1237"/>
      <c r="E50" s="1237"/>
      <c r="F50" s="1237"/>
      <c r="G50" s="1236"/>
      <c r="H50" s="1229"/>
    </row>
    <row r="51" spans="1:8" s="1228" customFormat="1" ht="15.6" customHeight="1">
      <c r="A51" s="1229"/>
      <c r="B51" s="1235" t="s">
        <v>1179</v>
      </c>
      <c r="C51" s="1234">
        <v>68086</v>
      </c>
      <c r="D51" s="1233">
        <v>66628</v>
      </c>
      <c r="E51" s="1233">
        <v>65527</v>
      </c>
      <c r="F51" s="1233">
        <v>66101</v>
      </c>
      <c r="G51" s="1232">
        <v>65101</v>
      </c>
      <c r="H51" s="1229"/>
    </row>
    <row r="52" spans="1:8" s="1228" customFormat="1" ht="7.5" customHeight="1">
      <c r="A52" s="1229"/>
      <c r="B52" s="1229"/>
      <c r="C52" s="1229"/>
      <c r="D52" s="1229"/>
      <c r="E52" s="1229"/>
      <c r="F52" s="1229"/>
      <c r="G52" s="1229"/>
      <c r="H52" s="1229"/>
    </row>
    <row r="53" spans="1:8" s="1228" customFormat="1" ht="15" hidden="1" customHeight="1">
      <c r="A53" s="1231"/>
      <c r="B53" s="2175"/>
      <c r="C53" s="2175"/>
      <c r="D53" s="2175"/>
      <c r="E53" s="2175"/>
      <c r="F53" s="2175"/>
      <c r="G53" s="2175"/>
      <c r="H53" s="1230"/>
    </row>
    <row r="54" spans="1:8" s="1228" customFormat="1" ht="9.6" hidden="1" customHeight="1">
      <c r="A54" s="1229"/>
      <c r="B54" s="2175"/>
      <c r="C54" s="2175"/>
      <c r="D54" s="2175"/>
      <c r="E54" s="2175"/>
      <c r="F54" s="2175"/>
      <c r="G54" s="2175"/>
      <c r="H54" s="1230"/>
    </row>
    <row r="55" spans="1:8" s="1228" customFormat="1" ht="8.1" hidden="1" customHeight="1">
      <c r="A55" s="1229"/>
      <c r="B55" s="1229"/>
      <c r="C55" s="1229"/>
      <c r="D55" s="1229"/>
      <c r="E55" s="1229"/>
      <c r="F55" s="1229"/>
      <c r="G55" s="1229"/>
      <c r="H55" s="1229"/>
    </row>
    <row r="56" spans="1:8" s="1228" customFormat="1" hidden="1"/>
    <row r="57" spans="1:8" s="1228" customFormat="1" hidden="1"/>
    <row r="58" spans="1:8" s="1228" customFormat="1" hidden="1"/>
    <row r="59" spans="1:8" s="1228" customFormat="1" hidden="1"/>
    <row r="60" spans="1:8" s="1228" customFormat="1" hidden="1"/>
    <row r="61" spans="1:8" s="1228" customFormat="1" hidden="1"/>
    <row r="62" spans="1:8" s="1228" customFormat="1" hidden="1"/>
    <row r="63" spans="1:8" s="1228" customFormat="1" hidden="1"/>
    <row r="64" spans="1:8" s="1228" customFormat="1" hidden="1"/>
    <row r="65" s="1228" customFormat="1" hidden="1"/>
    <row r="66" s="1228" customFormat="1" hidden="1"/>
    <row r="67" s="1228" customFormat="1" hidden="1"/>
    <row r="68" s="1228" customFormat="1" hidden="1"/>
    <row r="69" s="1228" customFormat="1" hidden="1"/>
    <row r="70" s="1228" customFormat="1" hidden="1"/>
    <row r="71" s="1228" customFormat="1" hidden="1"/>
    <row r="72" s="1228" customFormat="1" hidden="1"/>
    <row r="73" s="1228" customFormat="1" hidden="1"/>
    <row r="74" s="1228" customFormat="1" hidden="1"/>
    <row r="75" s="1228" customFormat="1" hidden="1"/>
    <row r="76" s="1228" customFormat="1" hidden="1"/>
    <row r="77" s="1228" customFormat="1" hidden="1"/>
    <row r="78" s="1228" customFormat="1" hidden="1"/>
    <row r="79" s="1228" customFormat="1" hidden="1"/>
    <row r="80" s="1228" customFormat="1" hidden="1"/>
    <row r="81" s="1228" customFormat="1" hidden="1"/>
    <row r="82" s="1228" customFormat="1" hidden="1"/>
    <row r="83" s="1228" customFormat="1" hidden="1"/>
    <row r="84" s="1228" customFormat="1" hidden="1"/>
    <row r="85" s="1228" customFormat="1" hidden="1"/>
    <row r="86" s="1228" customFormat="1" hidden="1"/>
    <row r="87" s="1228" customFormat="1" hidden="1"/>
    <row r="88" s="1228" customFormat="1" hidden="1"/>
    <row r="89" s="1228" customFormat="1" hidden="1"/>
    <row r="90" s="1228" customFormat="1" hidden="1"/>
    <row r="91" s="1228" customFormat="1" hidden="1"/>
    <row r="92" s="1228" customFormat="1" hidden="1"/>
    <row r="93" s="1228" customFormat="1" hidden="1"/>
    <row r="94" s="1228" customFormat="1" hidden="1"/>
    <row r="95" s="1228" customFormat="1" hidden="1"/>
    <row r="96" s="1228" customFormat="1" hidden="1"/>
    <row r="97" s="1228" customFormat="1" hidden="1"/>
    <row r="98" s="1228" customFormat="1" hidden="1"/>
    <row r="99" s="1228" customFormat="1" hidden="1"/>
    <row r="100" s="1228" customFormat="1" hidden="1"/>
    <row r="101" s="1228" customFormat="1" hidden="1"/>
    <row r="102" s="1228" customFormat="1" hidden="1"/>
    <row r="103" s="1228" customFormat="1" hidden="1"/>
    <row r="104" s="1228" customFormat="1" hidden="1"/>
    <row r="105" s="1228" customFormat="1" hidden="1"/>
    <row r="106" s="1228" customFormat="1" hidden="1"/>
    <row r="107" s="1228" customFormat="1" hidden="1"/>
    <row r="108" s="1228" customFormat="1" hidden="1"/>
  </sheetData>
  <mergeCells count="2">
    <mergeCell ref="B53:G53"/>
    <mergeCell ref="B54:G54"/>
  </mergeCells>
  <hyperlinks>
    <hyperlink ref="B1" location="ToC!A1" display="Back to Table of Contents" xr:uid="{BB45B160-79C2-406A-9108-7CECDA1104C0}"/>
  </hyperlinks>
  <pageMargins left="0.5" right="0.5" top="0.5" bottom="0.5" header="0.25" footer="0.3"/>
  <pageSetup scale="75" orientation="landscape" r:id="rId1"/>
  <headerFooter>
    <oddFooter>&amp;L&amp;G&amp;CSupplementary Regulatory Capital Disclosure&amp;R Page &amp;P of &amp;N</oddFooter>
  </headerFooter>
  <rowBreaks count="1" manualBreakCount="1">
    <brk id="62" min="1" max="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2B2B8-E78D-425D-9A74-A7520680A62B}">
  <sheetPr codeName="Sheet4">
    <tabColor rgb="FF92D050"/>
    <pageSetUpPr fitToPage="1"/>
  </sheetPr>
  <dimension ref="A1:WWG104"/>
  <sheetViews>
    <sheetView zoomScale="115" zoomScaleNormal="115" workbookViewId="0"/>
  </sheetViews>
  <sheetFormatPr defaultColWidth="0" defaultRowHeight="23.25" zeroHeight="1"/>
  <cols>
    <col min="1" max="1" width="1.5703125" style="54" customWidth="1"/>
    <col min="2" max="2" width="76.140625" style="53" customWidth="1"/>
    <col min="3" max="7" width="14.42578125" style="53" customWidth="1"/>
    <col min="8" max="8" width="1.5703125" style="52" customWidth="1"/>
    <col min="9" max="9" width="4.5703125" style="52" hidden="1"/>
    <col min="10" max="11" width="5.5703125" style="52" hidden="1"/>
    <col min="12" max="12" width="6.42578125" style="52" hidden="1"/>
    <col min="13" max="19" width="6.5703125" style="52" hidden="1"/>
    <col min="20" max="20" width="53.42578125" style="52" hidden="1"/>
    <col min="21" max="255" width="6.5703125" style="52" hidden="1"/>
    <col min="256" max="256" width="149.42578125" style="52" hidden="1"/>
    <col min="257" max="263" width="25.42578125" style="52" hidden="1"/>
    <col min="264" max="264" width="5.5703125" style="52" hidden="1"/>
    <col min="265" max="265" width="4.5703125" style="52" hidden="1"/>
    <col min="266" max="267" width="5.5703125" style="52" hidden="1"/>
    <col min="268" max="268" width="6.42578125" style="52" hidden="1"/>
    <col min="269" max="275" width="6.5703125" style="52" hidden="1"/>
    <col min="276" max="276" width="53.42578125" style="52" hidden="1"/>
    <col min="277" max="511" width="6.5703125" style="52" hidden="1"/>
    <col min="512" max="512" width="149.42578125" style="52" hidden="1"/>
    <col min="513" max="519" width="25.42578125" style="52" hidden="1"/>
    <col min="520" max="520" width="5.5703125" style="52" hidden="1"/>
    <col min="521" max="521" width="4.5703125" style="52" hidden="1"/>
    <col min="522" max="523" width="5.5703125" style="52" hidden="1"/>
    <col min="524" max="524" width="6.42578125" style="52" hidden="1"/>
    <col min="525" max="531" width="6.5703125" style="52" hidden="1"/>
    <col min="532" max="532" width="53.42578125" style="52" hidden="1"/>
    <col min="533" max="767" width="6.5703125" style="52" hidden="1"/>
    <col min="768" max="768" width="149.42578125" style="52" hidden="1"/>
    <col min="769" max="775" width="25.42578125" style="52" hidden="1"/>
    <col min="776" max="776" width="5.5703125" style="52" hidden="1"/>
    <col min="777" max="777" width="4.5703125" style="52" hidden="1"/>
    <col min="778" max="779" width="5.5703125" style="52" hidden="1"/>
    <col min="780" max="780" width="6.42578125" style="52" hidden="1"/>
    <col min="781" max="787" width="6.5703125" style="52" hidden="1"/>
    <col min="788" max="788" width="53.42578125" style="52" hidden="1"/>
    <col min="789" max="1023" width="6.5703125" style="52" hidden="1"/>
    <col min="1024" max="1024" width="149.42578125" style="52" hidden="1"/>
    <col min="1025" max="1031" width="25.42578125" style="52" hidden="1"/>
    <col min="1032" max="1032" width="5.5703125" style="52" hidden="1"/>
    <col min="1033" max="1033" width="4.5703125" style="52" hidden="1"/>
    <col min="1034" max="1035" width="5.5703125" style="52" hidden="1"/>
    <col min="1036" max="1036" width="6.42578125" style="52" hidden="1"/>
    <col min="1037" max="1043" width="6.5703125" style="52" hidden="1"/>
    <col min="1044" max="1044" width="53.42578125" style="52" hidden="1"/>
    <col min="1045" max="1279" width="6.5703125" style="52" hidden="1"/>
    <col min="1280" max="1280" width="149.42578125" style="52" hidden="1"/>
    <col min="1281" max="1287" width="25.42578125" style="52" hidden="1"/>
    <col min="1288" max="1288" width="5.5703125" style="52" hidden="1"/>
    <col min="1289" max="1289" width="4.5703125" style="52" hidden="1"/>
    <col min="1290" max="1291" width="5.5703125" style="52" hidden="1"/>
    <col min="1292" max="1292" width="6.42578125" style="52" hidden="1"/>
    <col min="1293" max="1299" width="6.5703125" style="52" hidden="1"/>
    <col min="1300" max="1300" width="53.42578125" style="52" hidden="1"/>
    <col min="1301" max="1535" width="6.5703125" style="52" hidden="1"/>
    <col min="1536" max="1536" width="149.42578125" style="52" hidden="1"/>
    <col min="1537" max="1543" width="25.42578125" style="52" hidden="1"/>
    <col min="1544" max="1544" width="5.5703125" style="52" hidden="1"/>
    <col min="1545" max="1545" width="4.5703125" style="52" hidden="1"/>
    <col min="1546" max="1547" width="5.5703125" style="52" hidden="1"/>
    <col min="1548" max="1548" width="6.42578125" style="52" hidden="1"/>
    <col min="1549" max="1555" width="6.5703125" style="52" hidden="1"/>
    <col min="1556" max="1556" width="53.42578125" style="52" hidden="1"/>
    <col min="1557" max="1791" width="6.5703125" style="52" hidden="1"/>
    <col min="1792" max="1792" width="149.42578125" style="52" hidden="1"/>
    <col min="1793" max="1799" width="25.42578125" style="52" hidden="1"/>
    <col min="1800" max="1800" width="5.5703125" style="52" hidden="1"/>
    <col min="1801" max="1801" width="4.5703125" style="52" hidden="1"/>
    <col min="1802" max="1803" width="5.5703125" style="52" hidden="1"/>
    <col min="1804" max="1804" width="6.42578125" style="52" hidden="1"/>
    <col min="1805" max="1811" width="6.5703125" style="52" hidden="1"/>
    <col min="1812" max="1812" width="53.42578125" style="52" hidden="1"/>
    <col min="1813" max="2047" width="6.5703125" style="52" hidden="1"/>
    <col min="2048" max="2048" width="149.42578125" style="52" hidden="1"/>
    <col min="2049" max="2055" width="25.42578125" style="52" hidden="1"/>
    <col min="2056" max="2056" width="5.5703125" style="52" hidden="1"/>
    <col min="2057" max="2057" width="4.5703125" style="52" hidden="1"/>
    <col min="2058" max="2059" width="5.5703125" style="52" hidden="1"/>
    <col min="2060" max="2060" width="6.42578125" style="52" hidden="1"/>
    <col min="2061" max="2067" width="6.5703125" style="52" hidden="1"/>
    <col min="2068" max="2068" width="53.42578125" style="52" hidden="1"/>
    <col min="2069" max="2303" width="6.5703125" style="52" hidden="1"/>
    <col min="2304" max="2304" width="149.42578125" style="52" hidden="1"/>
    <col min="2305" max="2311" width="25.42578125" style="52" hidden="1"/>
    <col min="2312" max="2312" width="5.5703125" style="52" hidden="1"/>
    <col min="2313" max="2313" width="4.5703125" style="52" hidden="1"/>
    <col min="2314" max="2315" width="5.5703125" style="52" hidden="1"/>
    <col min="2316" max="2316" width="6.42578125" style="52" hidden="1"/>
    <col min="2317" max="2323" width="6.5703125" style="52" hidden="1"/>
    <col min="2324" max="2324" width="53.42578125" style="52" hidden="1"/>
    <col min="2325" max="2559" width="6.5703125" style="52" hidden="1"/>
    <col min="2560" max="2560" width="149.42578125" style="52" hidden="1"/>
    <col min="2561" max="2567" width="25.42578125" style="52" hidden="1"/>
    <col min="2568" max="2568" width="5.5703125" style="52" hidden="1"/>
    <col min="2569" max="2569" width="4.5703125" style="52" hidden="1"/>
    <col min="2570" max="2571" width="5.5703125" style="52" hidden="1"/>
    <col min="2572" max="2572" width="6.42578125" style="52" hidden="1"/>
    <col min="2573" max="2579" width="6.5703125" style="52" hidden="1"/>
    <col min="2580" max="2580" width="53.42578125" style="52" hidden="1"/>
    <col min="2581" max="2815" width="6.5703125" style="52" hidden="1"/>
    <col min="2816" max="2816" width="149.42578125" style="52" hidden="1"/>
    <col min="2817" max="2823" width="25.42578125" style="52" hidden="1"/>
    <col min="2824" max="2824" width="5.5703125" style="52" hidden="1"/>
    <col min="2825" max="2825" width="4.5703125" style="52" hidden="1"/>
    <col min="2826" max="2827" width="5.5703125" style="52" hidden="1"/>
    <col min="2828" max="2828" width="6.42578125" style="52" hidden="1"/>
    <col min="2829" max="2835" width="6.5703125" style="52" hidden="1"/>
    <col min="2836" max="2836" width="53.42578125" style="52" hidden="1"/>
    <col min="2837" max="3071" width="6.5703125" style="52" hidden="1"/>
    <col min="3072" max="3072" width="149.42578125" style="52" hidden="1"/>
    <col min="3073" max="3079" width="25.42578125" style="52" hidden="1"/>
    <col min="3080" max="3080" width="5.5703125" style="52" hidden="1"/>
    <col min="3081" max="3081" width="4.5703125" style="52" hidden="1"/>
    <col min="3082" max="3083" width="5.5703125" style="52" hidden="1"/>
    <col min="3084" max="3084" width="6.42578125" style="52" hidden="1"/>
    <col min="3085" max="3091" width="6.5703125" style="52" hidden="1"/>
    <col min="3092" max="3092" width="53.42578125" style="52" hidden="1"/>
    <col min="3093" max="3327" width="6.5703125" style="52" hidden="1"/>
    <col min="3328" max="3328" width="149.42578125" style="52" hidden="1"/>
    <col min="3329" max="3335" width="25.42578125" style="52" hidden="1"/>
    <col min="3336" max="3336" width="5.5703125" style="52" hidden="1"/>
    <col min="3337" max="3337" width="4.5703125" style="52" hidden="1"/>
    <col min="3338" max="3339" width="5.5703125" style="52" hidden="1"/>
    <col min="3340" max="3340" width="6.42578125" style="52" hidden="1"/>
    <col min="3341" max="3347" width="6.5703125" style="52" hidden="1"/>
    <col min="3348" max="3348" width="53.42578125" style="52" hidden="1"/>
    <col min="3349" max="3583" width="6.5703125" style="52" hidden="1"/>
    <col min="3584" max="3584" width="149.42578125" style="52" hidden="1"/>
    <col min="3585" max="3591" width="25.42578125" style="52" hidden="1"/>
    <col min="3592" max="3592" width="5.5703125" style="52" hidden="1"/>
    <col min="3593" max="3593" width="4.5703125" style="52" hidden="1"/>
    <col min="3594" max="3595" width="5.5703125" style="52" hidden="1"/>
    <col min="3596" max="3596" width="6.42578125" style="52" hidden="1"/>
    <col min="3597" max="3603" width="6.5703125" style="52" hidden="1"/>
    <col min="3604" max="3604" width="53.42578125" style="52" hidden="1"/>
    <col min="3605" max="3839" width="6.5703125" style="52" hidden="1"/>
    <col min="3840" max="3840" width="149.42578125" style="52" hidden="1"/>
    <col min="3841" max="3847" width="25.42578125" style="52" hidden="1"/>
    <col min="3848" max="3848" width="5.5703125" style="52" hidden="1"/>
    <col min="3849" max="3849" width="4.5703125" style="52" hidden="1"/>
    <col min="3850" max="3851" width="5.5703125" style="52" hidden="1"/>
    <col min="3852" max="3852" width="6.42578125" style="52" hidden="1"/>
    <col min="3853" max="3859" width="6.5703125" style="52" hidden="1"/>
    <col min="3860" max="3860" width="53.42578125" style="52" hidden="1"/>
    <col min="3861" max="4095" width="6.5703125" style="52" hidden="1"/>
    <col min="4096" max="4096" width="149.42578125" style="52" hidden="1"/>
    <col min="4097" max="4103" width="25.42578125" style="52" hidden="1"/>
    <col min="4104" max="4104" width="5.5703125" style="52" hidden="1"/>
    <col min="4105" max="4105" width="4.5703125" style="52" hidden="1"/>
    <col min="4106" max="4107" width="5.5703125" style="52" hidden="1"/>
    <col min="4108" max="4108" width="6.42578125" style="52" hidden="1"/>
    <col min="4109" max="4115" width="6.5703125" style="52" hidden="1"/>
    <col min="4116" max="4116" width="53.42578125" style="52" hidden="1"/>
    <col min="4117" max="4351" width="6.5703125" style="52" hidden="1"/>
    <col min="4352" max="4352" width="149.42578125" style="52" hidden="1"/>
    <col min="4353" max="4359" width="25.42578125" style="52" hidden="1"/>
    <col min="4360" max="4360" width="5.5703125" style="52" hidden="1"/>
    <col min="4361" max="4361" width="4.5703125" style="52" hidden="1"/>
    <col min="4362" max="4363" width="5.5703125" style="52" hidden="1"/>
    <col min="4364" max="4364" width="6.42578125" style="52" hidden="1"/>
    <col min="4365" max="4371" width="6.5703125" style="52" hidden="1"/>
    <col min="4372" max="4372" width="53.42578125" style="52" hidden="1"/>
    <col min="4373" max="4607" width="6.5703125" style="52" hidden="1"/>
    <col min="4608" max="4608" width="149.42578125" style="52" hidden="1"/>
    <col min="4609" max="4615" width="25.42578125" style="52" hidden="1"/>
    <col min="4616" max="4616" width="5.5703125" style="52" hidden="1"/>
    <col min="4617" max="4617" width="4.5703125" style="52" hidden="1"/>
    <col min="4618" max="4619" width="5.5703125" style="52" hidden="1"/>
    <col min="4620" max="4620" width="6.42578125" style="52" hidden="1"/>
    <col min="4621" max="4627" width="6.5703125" style="52" hidden="1"/>
    <col min="4628" max="4628" width="53.42578125" style="52" hidden="1"/>
    <col min="4629" max="4863" width="6.5703125" style="52" hidden="1"/>
    <col min="4864" max="4864" width="149.42578125" style="52" hidden="1"/>
    <col min="4865" max="4871" width="25.42578125" style="52" hidden="1"/>
    <col min="4872" max="4872" width="5.5703125" style="52" hidden="1"/>
    <col min="4873" max="4873" width="4.5703125" style="52" hidden="1"/>
    <col min="4874" max="4875" width="5.5703125" style="52" hidden="1"/>
    <col min="4876" max="4876" width="6.42578125" style="52" hidden="1"/>
    <col min="4877" max="4883" width="6.5703125" style="52" hidden="1"/>
    <col min="4884" max="4884" width="53.42578125" style="52" hidden="1"/>
    <col min="4885" max="5119" width="6.5703125" style="52" hidden="1"/>
    <col min="5120" max="5120" width="149.42578125" style="52" hidden="1"/>
    <col min="5121" max="5127" width="25.42578125" style="52" hidden="1"/>
    <col min="5128" max="5128" width="5.5703125" style="52" hidden="1"/>
    <col min="5129" max="5129" width="4.5703125" style="52" hidden="1"/>
    <col min="5130" max="5131" width="5.5703125" style="52" hidden="1"/>
    <col min="5132" max="5132" width="6.42578125" style="52" hidden="1"/>
    <col min="5133" max="5139" width="6.5703125" style="52" hidden="1"/>
    <col min="5140" max="5140" width="53.42578125" style="52" hidden="1"/>
    <col min="5141" max="5375" width="6.5703125" style="52" hidden="1"/>
    <col min="5376" max="5376" width="149.42578125" style="52" hidden="1"/>
    <col min="5377" max="5383" width="25.42578125" style="52" hidden="1"/>
    <col min="5384" max="5384" width="5.5703125" style="52" hidden="1"/>
    <col min="5385" max="5385" width="4.5703125" style="52" hidden="1"/>
    <col min="5386" max="5387" width="5.5703125" style="52" hidden="1"/>
    <col min="5388" max="5388" width="6.42578125" style="52" hidden="1"/>
    <col min="5389" max="5395" width="6.5703125" style="52" hidden="1"/>
    <col min="5396" max="5396" width="53.42578125" style="52" hidden="1"/>
    <col min="5397" max="5631" width="6.5703125" style="52" hidden="1"/>
    <col min="5632" max="5632" width="149.42578125" style="52" hidden="1"/>
    <col min="5633" max="5639" width="25.42578125" style="52" hidden="1"/>
    <col min="5640" max="5640" width="5.5703125" style="52" hidden="1"/>
    <col min="5641" max="5641" width="4.5703125" style="52" hidden="1"/>
    <col min="5642" max="5643" width="5.5703125" style="52" hidden="1"/>
    <col min="5644" max="5644" width="6.42578125" style="52" hidden="1"/>
    <col min="5645" max="5651" width="6.5703125" style="52" hidden="1"/>
    <col min="5652" max="5652" width="53.42578125" style="52" hidden="1"/>
    <col min="5653" max="5887" width="6.5703125" style="52" hidden="1"/>
    <col min="5888" max="5888" width="149.42578125" style="52" hidden="1"/>
    <col min="5889" max="5895" width="25.42578125" style="52" hidden="1"/>
    <col min="5896" max="5896" width="5.5703125" style="52" hidden="1"/>
    <col min="5897" max="5897" width="4.5703125" style="52" hidden="1"/>
    <col min="5898" max="5899" width="5.5703125" style="52" hidden="1"/>
    <col min="5900" max="5900" width="6.42578125" style="52" hidden="1"/>
    <col min="5901" max="5907" width="6.5703125" style="52" hidden="1"/>
    <col min="5908" max="5908" width="53.42578125" style="52" hidden="1"/>
    <col min="5909" max="6143" width="6.5703125" style="52" hidden="1"/>
    <col min="6144" max="6144" width="149.42578125" style="52" hidden="1"/>
    <col min="6145" max="6151" width="25.42578125" style="52" hidden="1"/>
    <col min="6152" max="6152" width="5.5703125" style="52" hidden="1"/>
    <col min="6153" max="6153" width="4.5703125" style="52" hidden="1"/>
    <col min="6154" max="6155" width="5.5703125" style="52" hidden="1"/>
    <col min="6156" max="6156" width="6.42578125" style="52" hidden="1"/>
    <col min="6157" max="6163" width="6.5703125" style="52" hidden="1"/>
    <col min="6164" max="6164" width="53.42578125" style="52" hidden="1"/>
    <col min="6165" max="6399" width="6.5703125" style="52" hidden="1"/>
    <col min="6400" max="6400" width="149.42578125" style="52" hidden="1"/>
    <col min="6401" max="6407" width="25.42578125" style="52" hidden="1"/>
    <col min="6408" max="6408" width="5.5703125" style="52" hidden="1"/>
    <col min="6409" max="6409" width="4.5703125" style="52" hidden="1"/>
    <col min="6410" max="6411" width="5.5703125" style="52" hidden="1"/>
    <col min="6412" max="6412" width="6.42578125" style="52" hidden="1"/>
    <col min="6413" max="6419" width="6.5703125" style="52" hidden="1"/>
    <col min="6420" max="6420" width="53.42578125" style="52" hidden="1"/>
    <col min="6421" max="6655" width="6.5703125" style="52" hidden="1"/>
    <col min="6656" max="6656" width="149.42578125" style="52" hidden="1"/>
    <col min="6657" max="6663" width="25.42578125" style="52" hidden="1"/>
    <col min="6664" max="6664" width="5.5703125" style="52" hidden="1"/>
    <col min="6665" max="6665" width="4.5703125" style="52" hidden="1"/>
    <col min="6666" max="6667" width="5.5703125" style="52" hidden="1"/>
    <col min="6668" max="6668" width="6.42578125" style="52" hidden="1"/>
    <col min="6669" max="6675" width="6.5703125" style="52" hidden="1"/>
    <col min="6676" max="6676" width="53.42578125" style="52" hidden="1"/>
    <col min="6677" max="6911" width="6.5703125" style="52" hidden="1"/>
    <col min="6912" max="6912" width="149.42578125" style="52" hidden="1"/>
    <col min="6913" max="6919" width="25.42578125" style="52" hidden="1"/>
    <col min="6920" max="6920" width="5.5703125" style="52" hidden="1"/>
    <col min="6921" max="6921" width="4.5703125" style="52" hidden="1"/>
    <col min="6922" max="6923" width="5.5703125" style="52" hidden="1"/>
    <col min="6924" max="6924" width="6.42578125" style="52" hidden="1"/>
    <col min="6925" max="6931" width="6.5703125" style="52" hidden="1"/>
    <col min="6932" max="6932" width="53.42578125" style="52" hidden="1"/>
    <col min="6933" max="7167" width="6.5703125" style="52" hidden="1"/>
    <col min="7168" max="7168" width="149.42578125" style="52" hidden="1"/>
    <col min="7169" max="7175" width="25.42578125" style="52" hidden="1"/>
    <col min="7176" max="7176" width="5.5703125" style="52" hidden="1"/>
    <col min="7177" max="7177" width="4.5703125" style="52" hidden="1"/>
    <col min="7178" max="7179" width="5.5703125" style="52" hidden="1"/>
    <col min="7180" max="7180" width="6.42578125" style="52" hidden="1"/>
    <col min="7181" max="7187" width="6.5703125" style="52" hidden="1"/>
    <col min="7188" max="7188" width="53.42578125" style="52" hidden="1"/>
    <col min="7189" max="7423" width="6.5703125" style="52" hidden="1"/>
    <col min="7424" max="7424" width="149.42578125" style="52" hidden="1"/>
    <col min="7425" max="7431" width="25.42578125" style="52" hidden="1"/>
    <col min="7432" max="7432" width="5.5703125" style="52" hidden="1"/>
    <col min="7433" max="7433" width="4.5703125" style="52" hidden="1"/>
    <col min="7434" max="7435" width="5.5703125" style="52" hidden="1"/>
    <col min="7436" max="7436" width="6.42578125" style="52" hidden="1"/>
    <col min="7437" max="7443" width="6.5703125" style="52" hidden="1"/>
    <col min="7444" max="7444" width="53.42578125" style="52" hidden="1"/>
    <col min="7445" max="7679" width="6.5703125" style="52" hidden="1"/>
    <col min="7680" max="7680" width="149.42578125" style="52" hidden="1"/>
    <col min="7681" max="7687" width="25.42578125" style="52" hidden="1"/>
    <col min="7688" max="7688" width="5.5703125" style="52" hidden="1"/>
    <col min="7689" max="7689" width="4.5703125" style="52" hidden="1"/>
    <col min="7690" max="7691" width="5.5703125" style="52" hidden="1"/>
    <col min="7692" max="7692" width="6.42578125" style="52" hidden="1"/>
    <col min="7693" max="7699" width="6.5703125" style="52" hidden="1"/>
    <col min="7700" max="7700" width="53.42578125" style="52" hidden="1"/>
    <col min="7701" max="7935" width="6.5703125" style="52" hidden="1"/>
    <col min="7936" max="7936" width="149.42578125" style="52" hidden="1"/>
    <col min="7937" max="7943" width="25.42578125" style="52" hidden="1"/>
    <col min="7944" max="7944" width="5.5703125" style="52" hidden="1"/>
    <col min="7945" max="7945" width="4.5703125" style="52" hidden="1"/>
    <col min="7946" max="7947" width="5.5703125" style="52" hidden="1"/>
    <col min="7948" max="7948" width="6.42578125" style="52" hidden="1"/>
    <col min="7949" max="7955" width="6.5703125" style="52" hidden="1"/>
    <col min="7956" max="7956" width="53.42578125" style="52" hidden="1"/>
    <col min="7957" max="8191" width="6.5703125" style="52" hidden="1"/>
    <col min="8192" max="8192" width="149.42578125" style="52" hidden="1"/>
    <col min="8193" max="8199" width="25.42578125" style="52" hidden="1"/>
    <col min="8200" max="8200" width="5.5703125" style="52" hidden="1"/>
    <col min="8201" max="8201" width="4.5703125" style="52" hidden="1"/>
    <col min="8202" max="8203" width="5.5703125" style="52" hidden="1"/>
    <col min="8204" max="8204" width="6.42578125" style="52" hidden="1"/>
    <col min="8205" max="8211" width="6.5703125" style="52" hidden="1"/>
    <col min="8212" max="8212" width="53.42578125" style="52" hidden="1"/>
    <col min="8213" max="8447" width="6.5703125" style="52" hidden="1"/>
    <col min="8448" max="8448" width="149.42578125" style="52" hidden="1"/>
    <col min="8449" max="8455" width="25.42578125" style="52" hidden="1"/>
    <col min="8456" max="8456" width="5.5703125" style="52" hidden="1"/>
    <col min="8457" max="8457" width="4.5703125" style="52" hidden="1"/>
    <col min="8458" max="8459" width="5.5703125" style="52" hidden="1"/>
    <col min="8460" max="8460" width="6.42578125" style="52" hidden="1"/>
    <col min="8461" max="8467" width="6.5703125" style="52" hidden="1"/>
    <col min="8468" max="8468" width="53.42578125" style="52" hidden="1"/>
    <col min="8469" max="8703" width="6.5703125" style="52" hidden="1"/>
    <col min="8704" max="8704" width="149.42578125" style="52" hidden="1"/>
    <col min="8705" max="8711" width="25.42578125" style="52" hidden="1"/>
    <col min="8712" max="8712" width="5.5703125" style="52" hidden="1"/>
    <col min="8713" max="8713" width="4.5703125" style="52" hidden="1"/>
    <col min="8714" max="8715" width="5.5703125" style="52" hidden="1"/>
    <col min="8716" max="8716" width="6.42578125" style="52" hidden="1"/>
    <col min="8717" max="8723" width="6.5703125" style="52" hidden="1"/>
    <col min="8724" max="8724" width="53.42578125" style="52" hidden="1"/>
    <col min="8725" max="8959" width="6.5703125" style="52" hidden="1"/>
    <col min="8960" max="8960" width="149.42578125" style="52" hidden="1"/>
    <col min="8961" max="8967" width="25.42578125" style="52" hidden="1"/>
    <col min="8968" max="8968" width="5.5703125" style="52" hidden="1"/>
    <col min="8969" max="8969" width="4.5703125" style="52" hidden="1"/>
    <col min="8970" max="8971" width="5.5703125" style="52" hidden="1"/>
    <col min="8972" max="8972" width="6.42578125" style="52" hidden="1"/>
    <col min="8973" max="8979" width="6.5703125" style="52" hidden="1"/>
    <col min="8980" max="8980" width="53.42578125" style="52" hidden="1"/>
    <col min="8981" max="9215" width="6.5703125" style="52" hidden="1"/>
    <col min="9216" max="9216" width="149.42578125" style="52" hidden="1"/>
    <col min="9217" max="9223" width="25.42578125" style="52" hidden="1"/>
    <col min="9224" max="9224" width="5.5703125" style="52" hidden="1"/>
    <col min="9225" max="9225" width="4.5703125" style="52" hidden="1"/>
    <col min="9226" max="9227" width="5.5703125" style="52" hidden="1"/>
    <col min="9228" max="9228" width="6.42578125" style="52" hidden="1"/>
    <col min="9229" max="9235" width="6.5703125" style="52" hidden="1"/>
    <col min="9236" max="9236" width="53.42578125" style="52" hidden="1"/>
    <col min="9237" max="9471" width="6.5703125" style="52" hidden="1"/>
    <col min="9472" max="9472" width="149.42578125" style="52" hidden="1"/>
    <col min="9473" max="9479" width="25.42578125" style="52" hidden="1"/>
    <col min="9480" max="9480" width="5.5703125" style="52" hidden="1"/>
    <col min="9481" max="9481" width="4.5703125" style="52" hidden="1"/>
    <col min="9482" max="9483" width="5.5703125" style="52" hidden="1"/>
    <col min="9484" max="9484" width="6.42578125" style="52" hidden="1"/>
    <col min="9485" max="9491" width="6.5703125" style="52" hidden="1"/>
    <col min="9492" max="9492" width="53.42578125" style="52" hidden="1"/>
    <col min="9493" max="9727" width="6.5703125" style="52" hidden="1"/>
    <col min="9728" max="9728" width="149.42578125" style="52" hidden="1"/>
    <col min="9729" max="9735" width="25.42578125" style="52" hidden="1"/>
    <col min="9736" max="9736" width="5.5703125" style="52" hidden="1"/>
    <col min="9737" max="9737" width="4.5703125" style="52" hidden="1"/>
    <col min="9738" max="9739" width="5.5703125" style="52" hidden="1"/>
    <col min="9740" max="9740" width="6.42578125" style="52" hidden="1"/>
    <col min="9741" max="9747" width="6.5703125" style="52" hidden="1"/>
    <col min="9748" max="9748" width="53.42578125" style="52" hidden="1"/>
    <col min="9749" max="9983" width="6.5703125" style="52" hidden="1"/>
    <col min="9984" max="9984" width="149.42578125" style="52" hidden="1"/>
    <col min="9985" max="9991" width="25.42578125" style="52" hidden="1"/>
    <col min="9992" max="9992" width="5.5703125" style="52" hidden="1"/>
    <col min="9993" max="9993" width="4.5703125" style="52" hidden="1"/>
    <col min="9994" max="9995" width="5.5703125" style="52" hidden="1"/>
    <col min="9996" max="9996" width="6.42578125" style="52" hidden="1"/>
    <col min="9997" max="10003" width="6.5703125" style="52" hidden="1"/>
    <col min="10004" max="10004" width="53.42578125" style="52" hidden="1"/>
    <col min="10005" max="10239" width="6.5703125" style="52" hidden="1"/>
    <col min="10240" max="10240" width="149.42578125" style="52" hidden="1"/>
    <col min="10241" max="10247" width="25.42578125" style="52" hidden="1"/>
    <col min="10248" max="10248" width="5.5703125" style="52" hidden="1"/>
    <col min="10249" max="10249" width="4.5703125" style="52" hidden="1"/>
    <col min="10250" max="10251" width="5.5703125" style="52" hidden="1"/>
    <col min="10252" max="10252" width="6.42578125" style="52" hidden="1"/>
    <col min="10253" max="10259" width="6.5703125" style="52" hidden="1"/>
    <col min="10260" max="10260" width="53.42578125" style="52" hidden="1"/>
    <col min="10261" max="10495" width="6.5703125" style="52" hidden="1"/>
    <col min="10496" max="10496" width="149.42578125" style="52" hidden="1"/>
    <col min="10497" max="10503" width="25.42578125" style="52" hidden="1"/>
    <col min="10504" max="10504" width="5.5703125" style="52" hidden="1"/>
    <col min="10505" max="10505" width="4.5703125" style="52" hidden="1"/>
    <col min="10506" max="10507" width="5.5703125" style="52" hidden="1"/>
    <col min="10508" max="10508" width="6.42578125" style="52" hidden="1"/>
    <col min="10509" max="10515" width="6.5703125" style="52" hidden="1"/>
    <col min="10516" max="10516" width="53.42578125" style="52" hidden="1"/>
    <col min="10517" max="10751" width="6.5703125" style="52" hidden="1"/>
    <col min="10752" max="10752" width="149.42578125" style="52" hidden="1"/>
    <col min="10753" max="10759" width="25.42578125" style="52" hidden="1"/>
    <col min="10760" max="10760" width="5.5703125" style="52" hidden="1"/>
    <col min="10761" max="10761" width="4.5703125" style="52" hidden="1"/>
    <col min="10762" max="10763" width="5.5703125" style="52" hidden="1"/>
    <col min="10764" max="10764" width="6.42578125" style="52" hidden="1"/>
    <col min="10765" max="10771" width="6.5703125" style="52" hidden="1"/>
    <col min="10772" max="10772" width="53.42578125" style="52" hidden="1"/>
    <col min="10773" max="11007" width="6.5703125" style="52" hidden="1"/>
    <col min="11008" max="11008" width="149.42578125" style="52" hidden="1"/>
    <col min="11009" max="11015" width="25.42578125" style="52" hidden="1"/>
    <col min="11016" max="11016" width="5.5703125" style="52" hidden="1"/>
    <col min="11017" max="11017" width="4.5703125" style="52" hidden="1"/>
    <col min="11018" max="11019" width="5.5703125" style="52" hidden="1"/>
    <col min="11020" max="11020" width="6.42578125" style="52" hidden="1"/>
    <col min="11021" max="11027" width="6.5703125" style="52" hidden="1"/>
    <col min="11028" max="11028" width="53.42578125" style="52" hidden="1"/>
    <col min="11029" max="11263" width="6.5703125" style="52" hidden="1"/>
    <col min="11264" max="11264" width="149.42578125" style="52" hidden="1"/>
    <col min="11265" max="11271" width="25.42578125" style="52" hidden="1"/>
    <col min="11272" max="11272" width="5.5703125" style="52" hidden="1"/>
    <col min="11273" max="11273" width="4.5703125" style="52" hidden="1"/>
    <col min="11274" max="11275" width="5.5703125" style="52" hidden="1"/>
    <col min="11276" max="11276" width="6.42578125" style="52" hidden="1"/>
    <col min="11277" max="11283" width="6.5703125" style="52" hidden="1"/>
    <col min="11284" max="11284" width="53.42578125" style="52" hidden="1"/>
    <col min="11285" max="11519" width="6.5703125" style="52" hidden="1"/>
    <col min="11520" max="11520" width="149.42578125" style="52" hidden="1"/>
    <col min="11521" max="11527" width="25.42578125" style="52" hidden="1"/>
    <col min="11528" max="11528" width="5.5703125" style="52" hidden="1"/>
    <col min="11529" max="11529" width="4.5703125" style="52" hidden="1"/>
    <col min="11530" max="11531" width="5.5703125" style="52" hidden="1"/>
    <col min="11532" max="11532" width="6.42578125" style="52" hidden="1"/>
    <col min="11533" max="11539" width="6.5703125" style="52" hidden="1"/>
    <col min="11540" max="11540" width="53.42578125" style="52" hidden="1"/>
    <col min="11541" max="11775" width="6.5703125" style="52" hidden="1"/>
    <col min="11776" max="11776" width="149.42578125" style="52" hidden="1"/>
    <col min="11777" max="11783" width="25.42578125" style="52" hidden="1"/>
    <col min="11784" max="11784" width="5.5703125" style="52" hidden="1"/>
    <col min="11785" max="11785" width="4.5703125" style="52" hidden="1"/>
    <col min="11786" max="11787" width="5.5703125" style="52" hidden="1"/>
    <col min="11788" max="11788" width="6.42578125" style="52" hidden="1"/>
    <col min="11789" max="11795" width="6.5703125" style="52" hidden="1"/>
    <col min="11796" max="11796" width="53.42578125" style="52" hidden="1"/>
    <col min="11797" max="12031" width="6.5703125" style="52" hidden="1"/>
    <col min="12032" max="12032" width="149.42578125" style="52" hidden="1"/>
    <col min="12033" max="12039" width="25.42578125" style="52" hidden="1"/>
    <col min="12040" max="12040" width="5.5703125" style="52" hidden="1"/>
    <col min="12041" max="12041" width="4.5703125" style="52" hidden="1"/>
    <col min="12042" max="12043" width="5.5703125" style="52" hidden="1"/>
    <col min="12044" max="12044" width="6.42578125" style="52" hidden="1"/>
    <col min="12045" max="12051" width="6.5703125" style="52" hidden="1"/>
    <col min="12052" max="12052" width="53.42578125" style="52" hidden="1"/>
    <col min="12053" max="12287" width="6.5703125" style="52" hidden="1"/>
    <col min="12288" max="12288" width="149.42578125" style="52" hidden="1"/>
    <col min="12289" max="12295" width="25.42578125" style="52" hidden="1"/>
    <col min="12296" max="12296" width="5.5703125" style="52" hidden="1"/>
    <col min="12297" max="12297" width="4.5703125" style="52" hidden="1"/>
    <col min="12298" max="12299" width="5.5703125" style="52" hidden="1"/>
    <col min="12300" max="12300" width="6.42578125" style="52" hidden="1"/>
    <col min="12301" max="12307" width="6.5703125" style="52" hidden="1"/>
    <col min="12308" max="12308" width="53.42578125" style="52" hidden="1"/>
    <col min="12309" max="12543" width="6.5703125" style="52" hidden="1"/>
    <col min="12544" max="12544" width="149.42578125" style="52" hidden="1"/>
    <col min="12545" max="12551" width="25.42578125" style="52" hidden="1"/>
    <col min="12552" max="12552" width="5.5703125" style="52" hidden="1"/>
    <col min="12553" max="12553" width="4.5703125" style="52" hidden="1"/>
    <col min="12554" max="12555" width="5.5703125" style="52" hidden="1"/>
    <col min="12556" max="12556" width="6.42578125" style="52" hidden="1"/>
    <col min="12557" max="12563" width="6.5703125" style="52" hidden="1"/>
    <col min="12564" max="12564" width="53.42578125" style="52" hidden="1"/>
    <col min="12565" max="12799" width="6.5703125" style="52" hidden="1"/>
    <col min="12800" max="12800" width="149.42578125" style="52" hidden="1"/>
    <col min="12801" max="12807" width="25.42578125" style="52" hidden="1"/>
    <col min="12808" max="12808" width="5.5703125" style="52" hidden="1"/>
    <col min="12809" max="12809" width="4.5703125" style="52" hidden="1"/>
    <col min="12810" max="12811" width="5.5703125" style="52" hidden="1"/>
    <col min="12812" max="12812" width="6.42578125" style="52" hidden="1"/>
    <col min="12813" max="12819" width="6.5703125" style="52" hidden="1"/>
    <col min="12820" max="12820" width="53.42578125" style="52" hidden="1"/>
    <col min="12821" max="13055" width="6.5703125" style="52" hidden="1"/>
    <col min="13056" max="13056" width="149.42578125" style="52" hidden="1"/>
    <col min="13057" max="13063" width="25.42578125" style="52" hidden="1"/>
    <col min="13064" max="13064" width="5.5703125" style="52" hidden="1"/>
    <col min="13065" max="13065" width="4.5703125" style="52" hidden="1"/>
    <col min="13066" max="13067" width="5.5703125" style="52" hidden="1"/>
    <col min="13068" max="13068" width="6.42578125" style="52" hidden="1"/>
    <col min="13069" max="13075" width="6.5703125" style="52" hidden="1"/>
    <col min="13076" max="13076" width="53.42578125" style="52" hidden="1"/>
    <col min="13077" max="13311" width="6.5703125" style="52" hidden="1"/>
    <col min="13312" max="13312" width="149.42578125" style="52" hidden="1"/>
    <col min="13313" max="13319" width="25.42578125" style="52" hidden="1"/>
    <col min="13320" max="13320" width="5.5703125" style="52" hidden="1"/>
    <col min="13321" max="13321" width="4.5703125" style="52" hidden="1"/>
    <col min="13322" max="13323" width="5.5703125" style="52" hidden="1"/>
    <col min="13324" max="13324" width="6.42578125" style="52" hidden="1"/>
    <col min="13325" max="13331" width="6.5703125" style="52" hidden="1"/>
    <col min="13332" max="13332" width="53.42578125" style="52" hidden="1"/>
    <col min="13333" max="13567" width="6.5703125" style="52" hidden="1"/>
    <col min="13568" max="13568" width="149.42578125" style="52" hidden="1"/>
    <col min="13569" max="13575" width="25.42578125" style="52" hidden="1"/>
    <col min="13576" max="13576" width="5.5703125" style="52" hidden="1"/>
    <col min="13577" max="13577" width="4.5703125" style="52" hidden="1"/>
    <col min="13578" max="13579" width="5.5703125" style="52" hidden="1"/>
    <col min="13580" max="13580" width="6.42578125" style="52" hidden="1"/>
    <col min="13581" max="13587" width="6.5703125" style="52" hidden="1"/>
    <col min="13588" max="13588" width="53.42578125" style="52" hidden="1"/>
    <col min="13589" max="13823" width="6.5703125" style="52" hidden="1"/>
    <col min="13824" max="13824" width="149.42578125" style="52" hidden="1"/>
    <col min="13825" max="13831" width="25.42578125" style="52" hidden="1"/>
    <col min="13832" max="13832" width="5.5703125" style="52" hidden="1"/>
    <col min="13833" max="13833" width="4.5703125" style="52" hidden="1"/>
    <col min="13834" max="13835" width="5.5703125" style="52" hidden="1"/>
    <col min="13836" max="13836" width="6.42578125" style="52" hidden="1"/>
    <col min="13837" max="13843" width="6.5703125" style="52" hidden="1"/>
    <col min="13844" max="13844" width="53.42578125" style="52" hidden="1"/>
    <col min="13845" max="14079" width="6.5703125" style="52" hidden="1"/>
    <col min="14080" max="14080" width="149.42578125" style="52" hidden="1"/>
    <col min="14081" max="14087" width="25.42578125" style="52" hidden="1"/>
    <col min="14088" max="14088" width="5.5703125" style="52" hidden="1"/>
    <col min="14089" max="14089" width="4.5703125" style="52" hidden="1"/>
    <col min="14090" max="14091" width="5.5703125" style="52" hidden="1"/>
    <col min="14092" max="14092" width="6.42578125" style="52" hidden="1"/>
    <col min="14093" max="14099" width="6.5703125" style="52" hidden="1"/>
    <col min="14100" max="14100" width="53.42578125" style="52" hidden="1"/>
    <col min="14101" max="14335" width="6.5703125" style="52" hidden="1"/>
    <col min="14336" max="14336" width="149.42578125" style="52" hidden="1"/>
    <col min="14337" max="14343" width="25.42578125" style="52" hidden="1"/>
    <col min="14344" max="14344" width="5.5703125" style="52" hidden="1"/>
    <col min="14345" max="14345" width="4.5703125" style="52" hidden="1"/>
    <col min="14346" max="14347" width="5.5703125" style="52" hidden="1"/>
    <col min="14348" max="14348" width="6.42578125" style="52" hidden="1"/>
    <col min="14349" max="14355" width="6.5703125" style="52" hidden="1"/>
    <col min="14356" max="14356" width="53.42578125" style="52" hidden="1"/>
    <col min="14357" max="14591" width="6.5703125" style="52" hidden="1"/>
    <col min="14592" max="14592" width="149.42578125" style="52" hidden="1"/>
    <col min="14593" max="14599" width="25.42578125" style="52" hidden="1"/>
    <col min="14600" max="14600" width="5.5703125" style="52" hidden="1"/>
    <col min="14601" max="14601" width="4.5703125" style="52" hidden="1"/>
    <col min="14602" max="14603" width="5.5703125" style="52" hidden="1"/>
    <col min="14604" max="14604" width="6.42578125" style="52" hidden="1"/>
    <col min="14605" max="14611" width="6.5703125" style="52" hidden="1"/>
    <col min="14612" max="14612" width="53.42578125" style="52" hidden="1"/>
    <col min="14613" max="14847" width="6.5703125" style="52" hidden="1"/>
    <col min="14848" max="14848" width="149.42578125" style="52" hidden="1"/>
    <col min="14849" max="14855" width="25.42578125" style="52" hidden="1"/>
    <col min="14856" max="14856" width="5.5703125" style="52" hidden="1"/>
    <col min="14857" max="14857" width="4.5703125" style="52" hidden="1"/>
    <col min="14858" max="14859" width="5.5703125" style="52" hidden="1"/>
    <col min="14860" max="14860" width="6.42578125" style="52" hidden="1"/>
    <col min="14861" max="14867" width="6.5703125" style="52" hidden="1"/>
    <col min="14868" max="14868" width="53.42578125" style="52" hidden="1"/>
    <col min="14869" max="15103" width="6.5703125" style="52" hidden="1"/>
    <col min="15104" max="15104" width="149.42578125" style="52" hidden="1"/>
    <col min="15105" max="15111" width="25.42578125" style="52" hidden="1"/>
    <col min="15112" max="15112" width="5.5703125" style="52" hidden="1"/>
    <col min="15113" max="15113" width="4.5703125" style="52" hidden="1"/>
    <col min="15114" max="15115" width="5.5703125" style="52" hidden="1"/>
    <col min="15116" max="15116" width="6.42578125" style="52" hidden="1"/>
    <col min="15117" max="15123" width="6.5703125" style="52" hidden="1"/>
    <col min="15124" max="15124" width="53.42578125" style="52" hidden="1"/>
    <col min="15125" max="15359" width="6.5703125" style="52" hidden="1"/>
    <col min="15360" max="15360" width="149.42578125" style="52" hidden="1"/>
    <col min="15361" max="15367" width="25.42578125" style="52" hidden="1"/>
    <col min="15368" max="15368" width="5.5703125" style="52" hidden="1"/>
    <col min="15369" max="15369" width="4.5703125" style="52" hidden="1"/>
    <col min="15370" max="15371" width="5.5703125" style="52" hidden="1"/>
    <col min="15372" max="15372" width="6.42578125" style="52" hidden="1"/>
    <col min="15373" max="15379" width="6.5703125" style="52" hidden="1"/>
    <col min="15380" max="15380" width="53.42578125" style="52" hidden="1"/>
    <col min="15381" max="15615" width="6.5703125" style="52" hidden="1"/>
    <col min="15616" max="15616" width="149.42578125" style="52" hidden="1"/>
    <col min="15617" max="15623" width="25.42578125" style="52" hidden="1"/>
    <col min="15624" max="15624" width="5.5703125" style="52" hidden="1"/>
    <col min="15625" max="15625" width="4.5703125" style="52" hidden="1"/>
    <col min="15626" max="15627" width="5.5703125" style="52" hidden="1"/>
    <col min="15628" max="15628" width="6.42578125" style="52" hidden="1"/>
    <col min="15629" max="15635" width="6.5703125" style="52" hidden="1"/>
    <col min="15636" max="15636" width="53.42578125" style="52" hidden="1"/>
    <col min="15637" max="15871" width="6.5703125" style="52" hidden="1"/>
    <col min="15872" max="15872" width="149.42578125" style="52" hidden="1"/>
    <col min="15873" max="15879" width="25.42578125" style="52" hidden="1"/>
    <col min="15880" max="15880" width="5.5703125" style="52" hidden="1"/>
    <col min="15881" max="15881" width="4.5703125" style="52" hidden="1"/>
    <col min="15882" max="15883" width="5.5703125" style="52" hidden="1"/>
    <col min="15884" max="15884" width="6.42578125" style="52" hidden="1"/>
    <col min="15885" max="15891" width="6.5703125" style="52" hidden="1"/>
    <col min="15892" max="15892" width="53.42578125" style="52" hidden="1"/>
    <col min="15893" max="16127" width="6.5703125" style="52" hidden="1"/>
    <col min="16128" max="16128" width="149.42578125" style="52" hidden="1"/>
    <col min="16129" max="16135" width="25.42578125" style="52" hidden="1"/>
    <col min="16136" max="16136" width="5.5703125" style="52" hidden="1"/>
    <col min="16137" max="16137" width="4.5703125" style="52" hidden="1"/>
    <col min="16138" max="16139" width="5.5703125" style="52" hidden="1"/>
    <col min="16140" max="16140" width="6.42578125" style="52" hidden="1"/>
    <col min="16141" max="16147" width="6.5703125" style="52" hidden="1"/>
    <col min="16148" max="16148" width="53.42578125" style="52" hidden="1"/>
    <col min="16149" max="16149" width="6.5703125" style="52" hidden="1"/>
    <col min="16150" max="16150" width="53.42578125" style="52" hidden="1"/>
    <col min="16151" max="16151" width="6.5703125" style="52" hidden="1"/>
    <col min="16152" max="16153" width="53.42578125" style="52" hidden="1"/>
    <col min="16154" max="16384" width="6.5703125" style="52" hidden="1"/>
  </cols>
  <sheetData>
    <row r="1" spans="1:254" ht="12" customHeight="1">
      <c r="A1" s="88"/>
      <c r="B1" s="141" t="s">
        <v>126</v>
      </c>
      <c r="C1" s="54"/>
      <c r="D1" s="54"/>
      <c r="E1" s="54"/>
      <c r="F1" s="54"/>
      <c r="G1" s="54"/>
      <c r="H1" s="140"/>
      <c r="I1" s="140"/>
      <c r="J1" s="140"/>
      <c r="K1" s="140"/>
      <c r="L1" s="140"/>
      <c r="M1" s="140"/>
      <c r="N1" s="140"/>
      <c r="O1" s="140"/>
      <c r="P1" s="140"/>
      <c r="Q1" s="140"/>
      <c r="R1" s="140"/>
      <c r="S1" s="140"/>
    </row>
    <row r="2" spans="1:254" s="132" customFormat="1" ht="20.100000000000001" customHeight="1">
      <c r="A2" s="139"/>
      <c r="B2" s="138" t="s">
        <v>163</v>
      </c>
      <c r="C2" s="137"/>
      <c r="D2" s="137"/>
      <c r="E2" s="137"/>
      <c r="F2" s="137"/>
      <c r="G2" s="136"/>
      <c r="H2" s="135"/>
      <c r="I2" s="134"/>
      <c r="J2" s="133"/>
    </row>
    <row r="3" spans="1:254" s="58" customFormat="1" ht="12.75">
      <c r="A3" s="131"/>
      <c r="B3" s="130" t="s">
        <v>162</v>
      </c>
      <c r="C3" s="129" t="s">
        <v>1416</v>
      </c>
      <c r="D3" s="128" t="s">
        <v>5</v>
      </c>
      <c r="E3" s="127" t="s">
        <v>161</v>
      </c>
      <c r="F3" s="127" t="s">
        <v>160</v>
      </c>
      <c r="G3" s="126" t="s">
        <v>159</v>
      </c>
      <c r="H3" s="125"/>
      <c r="I3" s="124"/>
    </row>
    <row r="4" spans="1:254" s="79" customFormat="1" ht="15">
      <c r="A4" s="88"/>
      <c r="B4" s="123" t="s">
        <v>158</v>
      </c>
      <c r="C4" s="117">
        <v>51639</v>
      </c>
      <c r="D4" s="122">
        <v>51547</v>
      </c>
      <c r="E4" s="121">
        <v>52150</v>
      </c>
      <c r="F4" s="121">
        <v>51010</v>
      </c>
      <c r="G4" s="120">
        <v>50465</v>
      </c>
      <c r="H4" s="89"/>
      <c r="I4" s="113"/>
    </row>
    <row r="5" spans="1:254" s="79" customFormat="1" ht="15">
      <c r="A5" s="88"/>
      <c r="B5" s="119" t="s">
        <v>157</v>
      </c>
      <c r="C5" s="117">
        <v>58801</v>
      </c>
      <c r="D5" s="116">
        <v>57201</v>
      </c>
      <c r="E5" s="115">
        <v>57911</v>
      </c>
      <c r="F5" s="115">
        <v>57915</v>
      </c>
      <c r="G5" s="114">
        <v>56630</v>
      </c>
      <c r="H5" s="89"/>
      <c r="I5" s="113"/>
    </row>
    <row r="6" spans="1:254" s="79" customFormat="1" ht="15">
      <c r="A6" s="88"/>
      <c r="B6" s="119" t="s">
        <v>156</v>
      </c>
      <c r="C6" s="117">
        <v>68086</v>
      </c>
      <c r="D6" s="116">
        <v>66628</v>
      </c>
      <c r="E6" s="115">
        <v>65527</v>
      </c>
      <c r="F6" s="115">
        <v>66101</v>
      </c>
      <c r="G6" s="114">
        <v>65101</v>
      </c>
      <c r="H6" s="89"/>
      <c r="I6" s="113"/>
    </row>
    <row r="7" spans="1:254" s="79" customFormat="1" ht="14.1" customHeight="1">
      <c r="A7" s="88"/>
      <c r="B7" s="119" t="s">
        <v>155</v>
      </c>
      <c r="C7" s="117">
        <v>128800</v>
      </c>
      <c r="D7" s="116">
        <v>133841</v>
      </c>
      <c r="E7" s="115">
        <v>122613</v>
      </c>
      <c r="F7" s="115">
        <v>115681</v>
      </c>
      <c r="G7" s="114">
        <v>104759</v>
      </c>
      <c r="H7" s="89"/>
      <c r="I7" s="113"/>
    </row>
    <row r="8" spans="1:254" s="79" customFormat="1" ht="15">
      <c r="A8" s="88"/>
      <c r="B8" s="118" t="s">
        <v>154</v>
      </c>
      <c r="C8" s="117"/>
      <c r="D8" s="116"/>
      <c r="E8" s="115"/>
      <c r="F8" s="115"/>
      <c r="G8" s="114"/>
      <c r="H8" s="89"/>
      <c r="I8" s="113"/>
    </row>
    <row r="9" spans="1:254" s="78" customFormat="1" ht="12.75">
      <c r="A9" s="72"/>
      <c r="B9" s="111" t="s">
        <v>153</v>
      </c>
      <c r="C9" s="117">
        <v>452800</v>
      </c>
      <c r="D9" s="116">
        <v>445273</v>
      </c>
      <c r="E9" s="115">
        <v>433682</v>
      </c>
      <c r="F9" s="115">
        <v>416105</v>
      </c>
      <c r="G9" s="114">
        <v>414169</v>
      </c>
      <c r="H9" s="89"/>
      <c r="I9" s="113"/>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78" customFormat="1" ht="19.350000000000001" customHeight="1">
      <c r="A10" s="95"/>
      <c r="B10" s="112" t="s">
        <v>152</v>
      </c>
      <c r="C10" s="93"/>
      <c r="D10" s="92"/>
      <c r="E10" s="91"/>
      <c r="F10" s="91"/>
      <c r="G10" s="90"/>
      <c r="H10" s="89"/>
      <c r="I10" s="87"/>
      <c r="AC10" s="79"/>
    </row>
    <row r="11" spans="1:254" s="78" customFormat="1" ht="12.75">
      <c r="A11" s="72"/>
      <c r="B11" s="111" t="s">
        <v>151</v>
      </c>
      <c r="C11" s="93">
        <v>11.4</v>
      </c>
      <c r="D11" s="92">
        <v>11.6</v>
      </c>
      <c r="E11" s="91">
        <v>12</v>
      </c>
      <c r="F11" s="91">
        <v>12.3</v>
      </c>
      <c r="G11" s="90">
        <v>12.2</v>
      </c>
      <c r="H11" s="96"/>
      <c r="I11" s="87"/>
      <c r="AC11" s="79"/>
    </row>
    <row r="12" spans="1:254" s="78" customFormat="1" ht="12.75">
      <c r="A12" s="72"/>
      <c r="B12" s="111" t="s">
        <v>150</v>
      </c>
      <c r="C12" s="93">
        <v>13</v>
      </c>
      <c r="D12" s="92">
        <v>12.8</v>
      </c>
      <c r="E12" s="91">
        <v>13.4</v>
      </c>
      <c r="F12" s="91">
        <v>13.9</v>
      </c>
      <c r="G12" s="90">
        <v>13.7</v>
      </c>
      <c r="H12" s="96"/>
      <c r="I12" s="87"/>
    </row>
    <row r="13" spans="1:254" s="78" customFormat="1" ht="12.75">
      <c r="A13" s="72"/>
      <c r="B13" s="111" t="s">
        <v>149</v>
      </c>
      <c r="C13" s="93">
        <v>15</v>
      </c>
      <c r="D13" s="92">
        <v>15</v>
      </c>
      <c r="E13" s="91">
        <v>15.1</v>
      </c>
      <c r="F13" s="91">
        <v>15.9</v>
      </c>
      <c r="G13" s="90">
        <v>15.7</v>
      </c>
      <c r="H13" s="96"/>
      <c r="I13" s="87"/>
    </row>
    <row r="14" spans="1:254" s="78" customFormat="1" ht="15">
      <c r="A14" s="72"/>
      <c r="B14" s="110" t="s">
        <v>148</v>
      </c>
      <c r="C14" s="93">
        <v>28.4</v>
      </c>
      <c r="D14" s="92">
        <v>30.1</v>
      </c>
      <c r="E14" s="91">
        <v>28.3</v>
      </c>
      <c r="F14" s="91">
        <v>27.8</v>
      </c>
      <c r="G14" s="90">
        <v>25.3</v>
      </c>
      <c r="H14" s="96"/>
      <c r="I14" s="87"/>
    </row>
    <row r="15" spans="1:254" s="78" customFormat="1" ht="15">
      <c r="A15" s="95"/>
      <c r="B15" s="94" t="s">
        <v>147</v>
      </c>
      <c r="C15" s="108"/>
      <c r="D15" s="107"/>
      <c r="E15" s="106"/>
      <c r="F15" s="106"/>
      <c r="G15" s="105"/>
      <c r="H15" s="104"/>
      <c r="I15" s="87"/>
    </row>
    <row r="16" spans="1:254" s="78" customFormat="1" ht="12.75">
      <c r="A16" s="72"/>
      <c r="B16" s="86" t="s">
        <v>146</v>
      </c>
      <c r="C16" s="85">
        <v>1388823</v>
      </c>
      <c r="D16" s="84">
        <v>1360184.4042305592</v>
      </c>
      <c r="E16" s="83">
        <v>1308246.5277406466</v>
      </c>
      <c r="F16" s="83">
        <v>1201766.3930164108</v>
      </c>
      <c r="G16" s="82">
        <v>1191993.0544520335</v>
      </c>
      <c r="H16" s="109"/>
      <c r="I16" s="87"/>
    </row>
    <row r="17" spans="1:13" s="78" customFormat="1" ht="12.75">
      <c r="A17" s="72"/>
      <c r="B17" s="86" t="s">
        <v>145</v>
      </c>
      <c r="C17" s="102">
        <v>4.2</v>
      </c>
      <c r="D17" s="101">
        <v>4.2</v>
      </c>
      <c r="E17" s="98">
        <v>4.4000000000000004</v>
      </c>
      <c r="F17" s="98">
        <v>4.8</v>
      </c>
      <c r="G17" s="97">
        <v>4.8</v>
      </c>
      <c r="H17" s="103"/>
      <c r="I17" s="87"/>
    </row>
    <row r="18" spans="1:13" s="78" customFormat="1" ht="15">
      <c r="A18" s="72"/>
      <c r="B18" s="86" t="s">
        <v>144</v>
      </c>
      <c r="C18" s="102">
        <v>9.3000000000000007</v>
      </c>
      <c r="D18" s="101">
        <v>9.8000000000000007</v>
      </c>
      <c r="E18" s="98">
        <v>9.4</v>
      </c>
      <c r="F18" s="98">
        <v>9.6</v>
      </c>
      <c r="G18" s="97">
        <v>8.8000000000000007</v>
      </c>
      <c r="H18" s="96"/>
      <c r="I18" s="87"/>
    </row>
    <row r="19" spans="1:13" s="78" customFormat="1" ht="12.75">
      <c r="A19" s="95"/>
      <c r="B19" s="94" t="s">
        <v>143</v>
      </c>
      <c r="C19" s="108"/>
      <c r="D19" s="107"/>
      <c r="E19" s="106"/>
      <c r="F19" s="106"/>
      <c r="G19" s="105"/>
      <c r="H19" s="104"/>
      <c r="I19" s="87"/>
    </row>
    <row r="20" spans="1:13" s="78" customFormat="1" ht="12.75">
      <c r="A20" s="72"/>
      <c r="B20" s="86" t="s">
        <v>142</v>
      </c>
      <c r="C20" s="93">
        <v>8</v>
      </c>
      <c r="D20" s="92">
        <v>8</v>
      </c>
      <c r="E20" s="91">
        <v>8</v>
      </c>
      <c r="F20" s="91">
        <v>8</v>
      </c>
      <c r="G20" s="90">
        <v>8</v>
      </c>
      <c r="H20" s="96"/>
      <c r="I20" s="87"/>
    </row>
    <row r="21" spans="1:13" s="78" customFormat="1" ht="12.75">
      <c r="A21" s="72"/>
      <c r="B21" s="86" t="s">
        <v>141</v>
      </c>
      <c r="C21" s="93">
        <v>9.5</v>
      </c>
      <c r="D21" s="92">
        <v>9.5</v>
      </c>
      <c r="E21" s="91">
        <v>9.5</v>
      </c>
      <c r="F21" s="91">
        <v>9.5</v>
      </c>
      <c r="G21" s="90">
        <v>9.5</v>
      </c>
      <c r="H21" s="96"/>
      <c r="I21" s="87"/>
    </row>
    <row r="22" spans="1:13" s="78" customFormat="1" ht="12.75">
      <c r="A22" s="72"/>
      <c r="B22" s="86" t="s">
        <v>140</v>
      </c>
      <c r="C22" s="93">
        <v>11.5</v>
      </c>
      <c r="D22" s="92">
        <v>11.5</v>
      </c>
      <c r="E22" s="91">
        <v>11.5</v>
      </c>
      <c r="F22" s="91">
        <v>11.5</v>
      </c>
      <c r="G22" s="90">
        <v>11.5</v>
      </c>
      <c r="H22" s="96"/>
      <c r="I22" s="87"/>
    </row>
    <row r="23" spans="1:13" s="78" customFormat="1" ht="12.75">
      <c r="A23" s="72"/>
      <c r="B23" s="86" t="s">
        <v>139</v>
      </c>
      <c r="C23" s="102">
        <v>3</v>
      </c>
      <c r="D23" s="101">
        <v>3</v>
      </c>
      <c r="E23" s="98">
        <v>3</v>
      </c>
      <c r="F23" s="98">
        <v>3</v>
      </c>
      <c r="G23" s="97">
        <v>3</v>
      </c>
      <c r="H23" s="103"/>
      <c r="I23" s="87"/>
    </row>
    <row r="24" spans="1:13" s="78" customFormat="1" ht="12.75">
      <c r="A24" s="72"/>
      <c r="B24" s="86" t="s">
        <v>138</v>
      </c>
      <c r="C24" s="102">
        <v>21.5</v>
      </c>
      <c r="D24" s="101">
        <v>21.5</v>
      </c>
      <c r="E24" s="98">
        <v>21.5</v>
      </c>
      <c r="F24" s="98" t="s">
        <v>136</v>
      </c>
      <c r="G24" s="97" t="s">
        <v>136</v>
      </c>
      <c r="H24" s="96"/>
      <c r="I24" s="87"/>
    </row>
    <row r="25" spans="1:13" s="78" customFormat="1" ht="12.75">
      <c r="A25" s="72"/>
      <c r="B25" s="86" t="s">
        <v>137</v>
      </c>
      <c r="C25" s="100">
        <v>6.75</v>
      </c>
      <c r="D25" s="99">
        <v>6.75</v>
      </c>
      <c r="E25" s="1776">
        <v>6.75</v>
      </c>
      <c r="F25" s="98" t="s">
        <v>136</v>
      </c>
      <c r="G25" s="97" t="s">
        <v>136</v>
      </c>
      <c r="H25" s="96"/>
      <c r="I25" s="87"/>
    </row>
    <row r="26" spans="1:13" s="78" customFormat="1" ht="12.75">
      <c r="A26" s="95"/>
      <c r="B26" s="94" t="s">
        <v>135</v>
      </c>
      <c r="C26" s="93"/>
      <c r="D26" s="92"/>
      <c r="E26" s="91"/>
      <c r="F26" s="91"/>
      <c r="G26" s="90"/>
      <c r="H26" s="89"/>
      <c r="I26" s="87"/>
    </row>
    <row r="27" spans="1:13" s="78" customFormat="1" ht="12.75">
      <c r="A27" s="88"/>
      <c r="B27" s="86" t="s">
        <v>134</v>
      </c>
      <c r="C27" s="85">
        <v>0</v>
      </c>
      <c r="D27" s="84">
        <v>0</v>
      </c>
      <c r="E27" s="83">
        <v>0</v>
      </c>
      <c r="F27" s="83">
        <v>10</v>
      </c>
      <c r="G27" s="82">
        <v>10</v>
      </c>
      <c r="H27" s="81"/>
      <c r="I27" s="87"/>
    </row>
    <row r="28" spans="1:13" s="78" customFormat="1" ht="12.75">
      <c r="A28" s="72"/>
      <c r="B28" s="86" t="s">
        <v>133</v>
      </c>
      <c r="C28" s="85">
        <v>750</v>
      </c>
      <c r="D28" s="84">
        <v>750</v>
      </c>
      <c r="E28" s="83">
        <v>750</v>
      </c>
      <c r="F28" s="83">
        <v>97</v>
      </c>
      <c r="G28" s="82">
        <v>97</v>
      </c>
      <c r="H28" s="81"/>
      <c r="I28" s="87"/>
    </row>
    <row r="29" spans="1:13" s="78" customFormat="1" ht="12.75">
      <c r="A29" s="72"/>
      <c r="B29" s="86" t="s">
        <v>132</v>
      </c>
      <c r="C29" s="85">
        <v>0</v>
      </c>
      <c r="D29" s="84">
        <v>0</v>
      </c>
      <c r="E29" s="83">
        <v>0</v>
      </c>
      <c r="F29" s="83">
        <v>10</v>
      </c>
      <c r="G29" s="82">
        <v>10</v>
      </c>
      <c r="H29" s="81"/>
      <c r="I29" s="79"/>
      <c r="J29" s="80"/>
      <c r="M29" s="79"/>
    </row>
    <row r="30" spans="1:13" s="58" customFormat="1" ht="12.75">
      <c r="A30" s="72"/>
      <c r="B30" s="77" t="s">
        <v>131</v>
      </c>
      <c r="C30" s="76">
        <v>197</v>
      </c>
      <c r="D30" s="75">
        <v>250.09345063999999</v>
      </c>
      <c r="E30" s="1777">
        <v>249.90288321</v>
      </c>
      <c r="F30" s="74">
        <v>0</v>
      </c>
      <c r="G30" s="73">
        <v>0</v>
      </c>
      <c r="H30" s="68"/>
      <c r="I30" s="67"/>
      <c r="J30" s="66"/>
    </row>
    <row r="31" spans="1:13" s="58" customFormat="1" ht="3.75" customHeight="1">
      <c r="A31" s="72"/>
      <c r="B31" s="71"/>
      <c r="C31" s="70"/>
      <c r="D31" s="69"/>
      <c r="E31" s="69"/>
      <c r="F31" s="69"/>
      <c r="G31" s="69"/>
      <c r="H31" s="68"/>
      <c r="I31" s="67"/>
      <c r="J31" s="66"/>
    </row>
    <row r="32" spans="1:13" s="55" customFormat="1" ht="16.5" customHeight="1">
      <c r="A32" s="62"/>
      <c r="B32" s="65" t="s">
        <v>130</v>
      </c>
      <c r="C32" s="61"/>
      <c r="D32" s="61"/>
      <c r="E32" s="61"/>
      <c r="F32" s="61"/>
      <c r="G32" s="61"/>
      <c r="H32" s="61"/>
      <c r="I32" s="64"/>
      <c r="J32" s="63"/>
    </row>
    <row r="33" spans="1:13" s="55" customFormat="1" ht="15" customHeight="1">
      <c r="A33" s="62"/>
      <c r="B33" s="65" t="s">
        <v>129</v>
      </c>
      <c r="C33" s="61"/>
      <c r="D33" s="61"/>
      <c r="E33" s="61"/>
      <c r="F33" s="61"/>
      <c r="G33" s="61"/>
      <c r="H33" s="61"/>
      <c r="I33" s="64"/>
      <c r="J33" s="63"/>
    </row>
    <row r="34" spans="1:13" s="55" customFormat="1" ht="16.5" customHeight="1">
      <c r="A34" s="62"/>
      <c r="B34" s="65" t="s">
        <v>128</v>
      </c>
      <c r="C34" s="61"/>
      <c r="D34" s="61"/>
      <c r="E34" s="61"/>
      <c r="F34" s="61"/>
      <c r="G34" s="61"/>
      <c r="H34" s="61"/>
      <c r="I34" s="64"/>
      <c r="J34" s="63"/>
    </row>
    <row r="35" spans="1:13" s="55" customFormat="1" ht="15.95" customHeight="1">
      <c r="A35" s="62"/>
      <c r="B35" s="55" t="s">
        <v>127</v>
      </c>
      <c r="C35" s="61"/>
      <c r="D35" s="61"/>
      <c r="E35" s="61"/>
      <c r="F35" s="61"/>
      <c r="G35" s="61"/>
      <c r="H35" s="61"/>
    </row>
    <row r="36" spans="1:13" s="58" customFormat="1" ht="39.75" hidden="1" customHeight="1">
      <c r="J36" s="60"/>
      <c r="M36" s="59"/>
    </row>
    <row r="37" spans="1:13" s="55" customFormat="1" ht="60.75" hidden="1" customHeight="1">
      <c r="M37" s="57"/>
    </row>
    <row r="38" spans="1:13" s="55" customFormat="1" ht="57" hidden="1" customHeight="1">
      <c r="M38" s="57"/>
    </row>
    <row r="39" spans="1:13" s="55" customFormat="1" ht="12.75" hidden="1">
      <c r="A39" s="56"/>
    </row>
    <row r="40" spans="1:13" s="55" customFormat="1" ht="12.75" hidden="1">
      <c r="A40" s="56"/>
    </row>
    <row r="41" spans="1:13" s="55" customFormat="1" ht="12.75" hidden="1">
      <c r="A41" s="56"/>
      <c r="M41" s="57"/>
    </row>
    <row r="42" spans="1:13" s="55" customFormat="1" ht="12.75" hidden="1">
      <c r="A42" s="56"/>
    </row>
    <row r="43" spans="1:13" s="55" customFormat="1" ht="12.75" hidden="1">
      <c r="A43" s="56"/>
    </row>
    <row r="44" spans="1:13" s="55" customFormat="1" ht="12.75" hidden="1">
      <c r="A44" s="56"/>
    </row>
    <row r="45" spans="1:13" s="55" customFormat="1" ht="12.75" hidden="1">
      <c r="A45" s="56"/>
    </row>
    <row r="46" spans="1:13" s="55" customFormat="1" ht="12.75" hidden="1">
      <c r="A46" s="56"/>
    </row>
    <row r="47" spans="1:13" s="55" customFormat="1" ht="12.75" hidden="1">
      <c r="A47" s="56"/>
    </row>
    <row r="48" spans="1:13" s="55" customFormat="1" ht="12.75" hidden="1">
      <c r="A48" s="56"/>
    </row>
    <row r="49" spans="1:1" s="55" customFormat="1" ht="12.75" hidden="1">
      <c r="A49" s="56"/>
    </row>
    <row r="50" spans="1:1" s="55" customFormat="1" ht="12.75" hidden="1"/>
    <row r="51" spans="1:1" s="55" customFormat="1" ht="12.75" hidden="1"/>
    <row r="52" spans="1:1" s="55" customFormat="1" ht="12.75" hidden="1"/>
    <row r="53" spans="1:1" s="55" customFormat="1" ht="12.75" hidden="1"/>
    <row r="54" spans="1:1" s="55" customFormat="1" ht="12.75" hidden="1"/>
    <row r="55" spans="1:1" s="55" customFormat="1" ht="12.75" hidden="1"/>
    <row r="56" spans="1:1" s="55" customFormat="1" ht="12.75" hidden="1"/>
    <row r="57" spans="1:1" s="55" customFormat="1" ht="12.75" hidden="1"/>
    <row r="58" spans="1:1" s="55" customFormat="1" ht="12.75" hidden="1"/>
    <row r="59" spans="1:1" s="55" customFormat="1" ht="12.75" hidden="1"/>
    <row r="60" spans="1:1" s="55" customFormat="1" ht="12.75" hidden="1"/>
    <row r="61" spans="1:1" s="55" customFormat="1" ht="12.75" hidden="1"/>
    <row r="62" spans="1:1" s="55" customFormat="1" ht="12.75" hidden="1"/>
    <row r="63" spans="1:1" s="55" customFormat="1" ht="12.75" hidden="1"/>
    <row r="64" spans="1:1" s="55" customFormat="1" ht="12.75" hidden="1"/>
    <row r="65" s="55" customFormat="1" ht="12.75" hidden="1"/>
    <row r="66" s="55" customFormat="1" ht="12.75" hidden="1"/>
    <row r="67" s="55" customFormat="1" ht="12.75" hidden="1"/>
    <row r="68" s="55" customFormat="1" ht="12.75" hidden="1"/>
    <row r="69" s="55" customFormat="1" ht="12.75" hidden="1"/>
    <row r="70" s="55" customFormat="1" ht="12.75" hidden="1"/>
    <row r="71" s="55" customFormat="1" ht="12.75" hidden="1"/>
    <row r="72" s="55" customFormat="1" ht="12.75" hidden="1"/>
    <row r="73" s="55" customFormat="1" ht="12.75" hidden="1"/>
    <row r="74" s="55" customFormat="1" ht="12.75" hidden="1"/>
    <row r="75" s="55" customFormat="1" ht="12.75" hidden="1"/>
    <row r="76" s="55" customFormat="1" ht="12.75" hidden="1"/>
    <row r="77" s="55" customFormat="1" ht="12.75" hidden="1"/>
    <row r="78" s="55" customFormat="1" ht="12.75" hidden="1"/>
    <row r="79" s="55" customFormat="1" ht="12.75" hidden="1"/>
    <row r="80" s="55" customFormat="1" ht="12.75" hidden="1"/>
    <row r="81" s="55" customFormat="1" ht="12.75" hidden="1"/>
    <row r="82" s="55" customFormat="1" ht="12.75" hidden="1"/>
    <row r="83" s="55" customFormat="1" ht="12.75" hidden="1"/>
    <row r="84" s="55" customFormat="1" ht="12.75" hidden="1"/>
    <row r="85" s="55" customFormat="1" ht="12.75" hidden="1"/>
    <row r="86" s="55" customFormat="1" ht="12.75" hidden="1"/>
    <row r="87" s="55" customFormat="1" ht="12.75" hidden="1"/>
    <row r="88" s="55" customFormat="1" ht="12.75" hidden="1"/>
    <row r="89" s="55" customFormat="1" ht="12.75" hidden="1"/>
    <row r="90" s="55" customFormat="1" ht="12.75" hidden="1"/>
    <row r="91" s="55" customFormat="1" ht="12.75" hidden="1"/>
    <row r="92" s="55" customFormat="1" ht="12.75" hidden="1"/>
    <row r="93" s="55" customFormat="1" ht="12.75" hidden="1"/>
    <row r="94" s="55" customFormat="1" ht="12.75" hidden="1"/>
    <row r="95" s="55" customFormat="1" ht="12.75" hidden="1"/>
    <row r="96" s="55" customFormat="1" ht="12.75" hidden="1"/>
    <row r="97" spans="1:1" s="55" customFormat="1" ht="12.75" hidden="1"/>
    <row r="98" spans="1:1" s="55" customFormat="1" ht="12.75" hidden="1"/>
    <row r="99" spans="1:1" s="55" customFormat="1" ht="12.75" hidden="1"/>
    <row r="100" spans="1:1" s="55" customFormat="1" ht="12.75" hidden="1"/>
    <row r="101" spans="1:1" s="55" customFormat="1" ht="12.75" hidden="1"/>
    <row r="102" spans="1:1" s="55" customFormat="1" ht="12.75" hidden="1"/>
    <row r="103" spans="1:1" s="55" customFormat="1" ht="12.75" hidden="1"/>
    <row r="104" spans="1:1" hidden="1">
      <c r="A104" s="53"/>
    </row>
  </sheetData>
  <hyperlinks>
    <hyperlink ref="B1" location="ToC!A1" display="Back to Table of Contents" xr:uid="{89AB5386-380E-4710-A455-947744FBD304}"/>
  </hyperlinks>
  <pageMargins left="0.5" right="0.5" top="0.5" bottom="0.5" header="0.25" footer="0.3"/>
  <pageSetup scale="84" orientation="landscape" r:id="rId1"/>
  <headerFooter>
    <oddFooter>&amp;L&amp;G&amp;CSupplementary Regulatory Capital Disclosure&amp;R Page &amp;P of &amp;N</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4BBD2-1B32-4B63-845D-ADF334B9DFD9}">
  <sheetPr transitionEvaluation="1" codeName="Sheet40">
    <tabColor rgb="FF92D050"/>
  </sheetPr>
  <dimension ref="A1:U41"/>
  <sheetViews>
    <sheetView topLeftCell="A10" zoomScale="115" zoomScaleNormal="115" workbookViewId="0"/>
  </sheetViews>
  <sheetFormatPr defaultColWidth="0" defaultRowHeight="15" zeroHeight="1"/>
  <cols>
    <col min="1" max="1" width="1.5703125" style="1294" customWidth="1"/>
    <col min="2" max="2" width="39.5703125" style="1294" customWidth="1"/>
    <col min="3" max="3" width="9.85546875" style="1294" customWidth="1"/>
    <col min="4" max="4" width="16.140625" style="1294" customWidth="1"/>
    <col min="5" max="5" width="16.5703125" style="1294" customWidth="1"/>
    <col min="6" max="8" width="15.5703125" style="1294" customWidth="1"/>
    <col min="9" max="9" width="1.5703125" style="1294" customWidth="1"/>
    <col min="10" max="21" width="0" style="1294" hidden="1" customWidth="1"/>
    <col min="22" max="16384" width="6.5703125" style="1294" hidden="1"/>
  </cols>
  <sheetData>
    <row r="1" spans="1:8" s="140" customFormat="1" ht="12" customHeight="1">
      <c r="B1" s="141" t="s">
        <v>126</v>
      </c>
    </row>
    <row r="2" spans="1:8" s="1366" customFormat="1" ht="20.100000000000001" customHeight="1">
      <c r="A2" s="1370"/>
      <c r="B2" s="1369" t="s">
        <v>1235</v>
      </c>
      <c r="C2" s="1368"/>
      <c r="D2" s="1368"/>
      <c r="E2" s="1368"/>
      <c r="F2" s="1368"/>
      <c r="G2" s="1368"/>
      <c r="H2" s="1367"/>
    </row>
    <row r="3" spans="1:8" s="1349" customFormat="1" ht="21">
      <c r="B3" s="1287" t="s">
        <v>1234</v>
      </c>
      <c r="C3" s="1365"/>
      <c r="D3" s="1364" t="str">
        <f>CurrQtr</f>
        <v>Q3 2022</v>
      </c>
      <c r="E3" s="1363" t="str">
        <f>LastQtr</f>
        <v>Q2 2022</v>
      </c>
      <c r="F3" s="1363" t="str">
        <f>Last2Qtr</f>
        <v>Q1 2022</v>
      </c>
      <c r="G3" s="1363" t="str">
        <f>Last3Qtr</f>
        <v>Q4 2021</v>
      </c>
      <c r="H3" s="1362" t="str">
        <f>Last4Qtr</f>
        <v>Q3 2021</v>
      </c>
    </row>
    <row r="4" spans="1:8" s="1298" customFormat="1">
      <c r="B4" s="1361" t="s">
        <v>1233</v>
      </c>
      <c r="C4" s="1359"/>
      <c r="D4" s="1360"/>
      <c r="E4" s="1359"/>
      <c r="F4" s="1359"/>
      <c r="G4" s="1359"/>
      <c r="H4" s="1358"/>
    </row>
    <row r="5" spans="1:8" s="1298" customFormat="1" ht="15" customHeight="1">
      <c r="B5" s="1357"/>
      <c r="C5" s="1307"/>
      <c r="D5" s="1355"/>
      <c r="E5" s="1307"/>
      <c r="F5" s="1307"/>
      <c r="G5" s="1307"/>
      <c r="H5" s="1354"/>
    </row>
    <row r="6" spans="1:8" s="1298" customFormat="1" ht="12.75">
      <c r="B6" s="1356" t="s">
        <v>1232</v>
      </c>
      <c r="C6" s="1307"/>
      <c r="D6" s="1355"/>
      <c r="E6" s="1307"/>
      <c r="F6" s="1307"/>
      <c r="G6" s="1307"/>
      <c r="H6" s="1354"/>
    </row>
    <row r="7" spans="1:8" s="1298" customFormat="1" ht="12.75">
      <c r="B7" s="1352" t="s">
        <v>1231</v>
      </c>
      <c r="C7" s="1307"/>
      <c r="D7" s="1306">
        <v>2.6</v>
      </c>
      <c r="E7" s="1305">
        <v>3.1</v>
      </c>
      <c r="F7" s="1305">
        <v>2.7</v>
      </c>
      <c r="G7" s="1305">
        <v>2.7</v>
      </c>
      <c r="H7" s="1304">
        <v>2.4</v>
      </c>
    </row>
    <row r="8" spans="1:8" s="1298" customFormat="1" ht="12.75">
      <c r="B8" s="1352" t="s">
        <v>1230</v>
      </c>
      <c r="C8" s="1307"/>
      <c r="D8" s="1306">
        <v>12.6</v>
      </c>
      <c r="E8" s="1305">
        <v>12.2</v>
      </c>
      <c r="F8" s="1305">
        <v>11.5</v>
      </c>
      <c r="G8" s="1305">
        <v>10.199999999999999</v>
      </c>
      <c r="H8" s="1304">
        <v>10.1</v>
      </c>
    </row>
    <row r="9" spans="1:8" s="1298" customFormat="1" ht="12.75">
      <c r="B9" s="1353" t="s">
        <v>1229</v>
      </c>
      <c r="C9" s="1307"/>
      <c r="D9" s="1306">
        <v>47.5</v>
      </c>
      <c r="E9" s="1305">
        <v>46.8</v>
      </c>
      <c r="F9" s="1305">
        <v>43</v>
      </c>
      <c r="G9" s="1305">
        <v>40.6</v>
      </c>
      <c r="H9" s="1304">
        <v>38.5</v>
      </c>
    </row>
    <row r="10" spans="1:8" s="1298" customFormat="1" ht="12.75">
      <c r="B10" s="1352" t="s">
        <v>1228</v>
      </c>
      <c r="C10" s="1307"/>
      <c r="D10" s="1306"/>
      <c r="E10" s="1305"/>
      <c r="F10" s="1305"/>
      <c r="G10" s="1305"/>
      <c r="H10" s="1304"/>
    </row>
    <row r="11" spans="1:8" s="1298" customFormat="1" ht="12.75">
      <c r="B11" s="1352" t="s">
        <v>1440</v>
      </c>
      <c r="C11" s="1307"/>
      <c r="D11" s="1306">
        <v>65.2</v>
      </c>
      <c r="E11" s="1305">
        <v>58.8</v>
      </c>
      <c r="F11" s="1305">
        <v>57.9</v>
      </c>
      <c r="G11" s="1305">
        <v>55.1</v>
      </c>
      <c r="H11" s="1304">
        <v>55</v>
      </c>
    </row>
    <row r="12" spans="1:8" s="1298" customFormat="1" ht="12.75">
      <c r="B12" s="1352" t="s">
        <v>1227</v>
      </c>
      <c r="C12" s="1307"/>
      <c r="D12" s="1306">
        <v>137.6</v>
      </c>
      <c r="E12" s="1305">
        <v>143.6</v>
      </c>
      <c r="F12" s="1305">
        <v>138.4</v>
      </c>
      <c r="G12" s="1305">
        <v>131.69999999999999</v>
      </c>
      <c r="H12" s="1304">
        <v>132.69999999999999</v>
      </c>
    </row>
    <row r="13" spans="1:8" s="1298" customFormat="1" ht="12.75">
      <c r="B13" s="1344" t="s">
        <v>1226</v>
      </c>
      <c r="C13" s="1324"/>
      <c r="D13" s="1342">
        <v>34.9</v>
      </c>
      <c r="E13" s="1341">
        <v>33.6</v>
      </c>
      <c r="F13" s="1341">
        <v>35.1</v>
      </c>
      <c r="G13" s="1341">
        <v>33.799999999999997</v>
      </c>
      <c r="H13" s="1340">
        <v>34.200000000000003</v>
      </c>
    </row>
    <row r="14" spans="1:8" s="1298" customFormat="1" ht="12.75">
      <c r="B14" s="1351"/>
      <c r="C14" s="1319"/>
      <c r="D14" s="1338">
        <v>300.39999999999998</v>
      </c>
      <c r="E14" s="1337">
        <v>298.10000000000002</v>
      </c>
      <c r="F14" s="1337">
        <v>288.59999999999997</v>
      </c>
      <c r="G14" s="1337">
        <v>274.10000000000002</v>
      </c>
      <c r="H14" s="1336">
        <v>272.89999999999998</v>
      </c>
    </row>
    <row r="15" spans="1:8" s="1298" customFormat="1" ht="12.75">
      <c r="B15" s="1350" t="s">
        <v>1225</v>
      </c>
      <c r="C15" s="1335"/>
      <c r="D15" s="1334"/>
      <c r="E15" s="1333"/>
      <c r="F15" s="1333"/>
      <c r="G15" s="1333"/>
      <c r="H15" s="1332"/>
    </row>
    <row r="16" spans="1:8" s="1298" customFormat="1" ht="12.75">
      <c r="A16" s="1349"/>
      <c r="B16" s="1331" t="s">
        <v>1224</v>
      </c>
      <c r="C16" s="1329"/>
      <c r="D16" s="1306">
        <v>66.400000000000006</v>
      </c>
      <c r="E16" s="1305">
        <v>62.6</v>
      </c>
      <c r="F16" s="1305">
        <v>62.1</v>
      </c>
      <c r="G16" s="1305">
        <v>61.5</v>
      </c>
      <c r="H16" s="1304">
        <v>59.5</v>
      </c>
    </row>
    <row r="17" spans="2:8" s="1298" customFormat="1" ht="12.75">
      <c r="B17" s="1331" t="s">
        <v>1223</v>
      </c>
      <c r="C17" s="1329"/>
      <c r="D17" s="1306">
        <v>13</v>
      </c>
      <c r="E17" s="1305">
        <v>13.2</v>
      </c>
      <c r="F17" s="1305">
        <v>11.2</v>
      </c>
      <c r="G17" s="1305">
        <v>11</v>
      </c>
      <c r="H17" s="1304">
        <v>12.8</v>
      </c>
    </row>
    <row r="18" spans="2:8" s="1298" customFormat="1" ht="12.75">
      <c r="B18" s="1348"/>
      <c r="C18" s="1329"/>
      <c r="D18" s="1346">
        <v>79.400000000000006</v>
      </c>
      <c r="E18" s="1345">
        <v>75.8</v>
      </c>
      <c r="F18" s="1345">
        <v>73.3</v>
      </c>
      <c r="G18" s="1345">
        <v>72.5</v>
      </c>
      <c r="H18" s="1309">
        <v>72.3</v>
      </c>
    </row>
    <row r="19" spans="2:8" s="1298" customFormat="1" ht="20.25" customHeight="1">
      <c r="B19" s="1348"/>
      <c r="C19" s="1329"/>
      <c r="D19" s="1328"/>
      <c r="E19" s="1327"/>
      <c r="F19" s="1327"/>
      <c r="G19" s="1327"/>
      <c r="H19" s="1347"/>
    </row>
    <row r="20" spans="2:8" s="1298" customFormat="1" ht="12.75">
      <c r="B20" s="1310" t="s">
        <v>1222</v>
      </c>
      <c r="C20" s="1329"/>
      <c r="D20" s="1346">
        <v>379.8</v>
      </c>
      <c r="E20" s="1345">
        <v>373.9</v>
      </c>
      <c r="F20" s="1345">
        <v>361.9</v>
      </c>
      <c r="G20" s="1345">
        <v>346.6</v>
      </c>
      <c r="H20" s="1309">
        <v>345.2</v>
      </c>
    </row>
    <row r="21" spans="2:8" s="1298" customFormat="1">
      <c r="B21" s="1344" t="s">
        <v>1221</v>
      </c>
      <c r="C21" s="1343"/>
      <c r="D21" s="1342">
        <v>13.6</v>
      </c>
      <c r="E21" s="1341">
        <v>13.2</v>
      </c>
      <c r="F21" s="1341">
        <v>12.7</v>
      </c>
      <c r="G21" s="1341">
        <v>12.2</v>
      </c>
      <c r="H21" s="1340">
        <v>12</v>
      </c>
    </row>
    <row r="22" spans="2:8" s="1298" customFormat="1" ht="12.75">
      <c r="B22" s="1339" t="s">
        <v>1220</v>
      </c>
      <c r="C22" s="1319"/>
      <c r="D22" s="1338">
        <v>393.4</v>
      </c>
      <c r="E22" s="1337">
        <v>387.1</v>
      </c>
      <c r="F22" s="1337">
        <v>374.6</v>
      </c>
      <c r="G22" s="1337">
        <v>358.8</v>
      </c>
      <c r="H22" s="1336">
        <v>357.2</v>
      </c>
    </row>
    <row r="23" spans="2:8" s="1298" customFormat="1" ht="12.75">
      <c r="B23" s="1315"/>
      <c r="C23" s="1335"/>
      <c r="D23" s="1334"/>
      <c r="E23" s="1333"/>
      <c r="F23" s="1333"/>
      <c r="G23" s="1333"/>
      <c r="H23" s="1332"/>
    </row>
    <row r="24" spans="2:8" s="1298" customFormat="1" ht="12.75">
      <c r="B24" s="1331" t="s">
        <v>1219</v>
      </c>
      <c r="C24" s="1329"/>
      <c r="D24" s="1306">
        <v>9.1</v>
      </c>
      <c r="E24" s="1305">
        <v>8.1999999999999993</v>
      </c>
      <c r="F24" s="1305">
        <v>9.4</v>
      </c>
      <c r="G24" s="1305">
        <v>8.1</v>
      </c>
      <c r="H24" s="1304">
        <v>8</v>
      </c>
    </row>
    <row r="25" spans="2:8" s="1298" customFormat="1" ht="6.6" customHeight="1">
      <c r="B25" s="1331"/>
      <c r="C25" s="1329"/>
      <c r="D25" s="1306"/>
      <c r="E25" s="1305"/>
      <c r="F25" s="1305"/>
      <c r="G25" s="1305"/>
      <c r="H25" s="1304"/>
    </row>
    <row r="26" spans="2:8" s="1298" customFormat="1" ht="12.75">
      <c r="B26" s="1331" t="s">
        <v>1218</v>
      </c>
      <c r="C26" s="1329"/>
      <c r="D26" s="1306">
        <v>50.3</v>
      </c>
      <c r="E26" s="1305">
        <v>50</v>
      </c>
      <c r="F26" s="1305">
        <v>49.7</v>
      </c>
      <c r="G26" s="1305">
        <v>49.2</v>
      </c>
      <c r="H26" s="1304">
        <v>49</v>
      </c>
    </row>
    <row r="27" spans="2:8" s="1298" customFormat="1" ht="8.1" customHeight="1">
      <c r="B27" s="1331"/>
      <c r="C27" s="1329"/>
      <c r="D27" s="1328"/>
      <c r="E27" s="1327"/>
      <c r="F27" s="1327"/>
      <c r="G27" s="1327"/>
      <c r="H27" s="1326"/>
    </row>
    <row r="28" spans="2:8" s="1298" customFormat="1">
      <c r="B28" s="1330" t="s">
        <v>1217</v>
      </c>
      <c r="C28" s="1329"/>
      <c r="D28" s="1328">
        <v>0</v>
      </c>
      <c r="E28" s="1327">
        <v>0</v>
      </c>
      <c r="F28" s="1327">
        <v>0</v>
      </c>
      <c r="G28" s="1327">
        <v>0</v>
      </c>
      <c r="H28" s="1326">
        <v>0</v>
      </c>
    </row>
    <row r="29" spans="2:8" s="1298" customFormat="1" ht="8.25" customHeight="1">
      <c r="B29" s="1325"/>
      <c r="C29" s="1324"/>
      <c r="D29" s="1323"/>
      <c r="E29" s="1322"/>
      <c r="F29" s="1322"/>
      <c r="G29" s="1322"/>
      <c r="H29" s="1321"/>
    </row>
    <row r="30" spans="2:8" s="1298" customFormat="1">
      <c r="B30" s="1320" t="s">
        <v>1216</v>
      </c>
      <c r="C30" s="1319"/>
      <c r="D30" s="1318">
        <v>452.8</v>
      </c>
      <c r="E30" s="1317">
        <v>445.3</v>
      </c>
      <c r="F30" s="1317">
        <v>433.7</v>
      </c>
      <c r="G30" s="1317">
        <v>416.1</v>
      </c>
      <c r="H30" s="1316">
        <v>414.2</v>
      </c>
    </row>
    <row r="31" spans="2:8" s="1298" customFormat="1" ht="14.25" customHeight="1">
      <c r="B31" s="1315"/>
      <c r="C31" s="1314"/>
      <c r="D31" s="1313"/>
      <c r="E31" s="1312"/>
      <c r="F31" s="1312"/>
      <c r="G31" s="1312"/>
      <c r="H31" s="1311"/>
    </row>
    <row r="32" spans="2:8" s="1298" customFormat="1" ht="12.75">
      <c r="B32" s="1310" t="s">
        <v>1215</v>
      </c>
      <c r="C32" s="1307"/>
      <c r="D32" s="1306"/>
      <c r="E32" s="1305"/>
      <c r="F32" s="1305"/>
      <c r="G32" s="1305"/>
      <c r="H32" s="1309"/>
    </row>
    <row r="33" spans="1:8" s="1298" customFormat="1" ht="12.75">
      <c r="B33" s="1308" t="s">
        <v>1214</v>
      </c>
      <c r="C33" s="1307"/>
      <c r="D33" s="1306">
        <v>11.4</v>
      </c>
      <c r="E33" s="1305">
        <v>11.576495054813437</v>
      </c>
      <c r="F33" s="1305">
        <v>12.024995928555892</v>
      </c>
      <c r="G33" s="1305">
        <v>12.258932498754286</v>
      </c>
      <c r="H33" s="1304">
        <v>12.184604770201053</v>
      </c>
    </row>
    <row r="34" spans="1:8" s="1298" customFormat="1" ht="12.75">
      <c r="B34" s="1308" t="s">
        <v>1213</v>
      </c>
      <c r="C34" s="1307"/>
      <c r="D34" s="1306">
        <v>13</v>
      </c>
      <c r="E34" s="1305">
        <v>12.846383180440334</v>
      </c>
      <c r="F34" s="1305">
        <v>13.35345123001809</v>
      </c>
      <c r="G34" s="1305">
        <v>13.918309448602043</v>
      </c>
      <c r="H34" s="1304">
        <v>13.673081490605258</v>
      </c>
    </row>
    <row r="35" spans="1:8" s="1298" customFormat="1" ht="12.75">
      <c r="B35" s="1303" t="s">
        <v>206</v>
      </c>
      <c r="C35" s="1302"/>
      <c r="D35" s="1301">
        <v>15</v>
      </c>
      <c r="E35" s="1300">
        <v>14.964135195276443</v>
      </c>
      <c r="F35" s="1300">
        <v>15.109507217287007</v>
      </c>
      <c r="G35" s="1300">
        <v>15.88576444636054</v>
      </c>
      <c r="H35" s="1299">
        <v>15.718563551280251</v>
      </c>
    </row>
    <row r="36" spans="1:8" s="1298" customFormat="1" ht="4.5" customHeight="1"/>
    <row r="37" spans="1:8" s="1298" customFormat="1" ht="14.85" hidden="1" customHeight="1">
      <c r="B37" s="2176"/>
      <c r="C37" s="2176"/>
      <c r="D37" s="2176"/>
      <c r="E37" s="2176"/>
      <c r="F37" s="2176"/>
      <c r="G37" s="2176"/>
      <c r="H37" s="2176"/>
    </row>
    <row r="38" spans="1:8" s="55" customFormat="1" ht="28.35" customHeight="1">
      <c r="A38" s="1297"/>
      <c r="B38" s="2176" t="s">
        <v>1212</v>
      </c>
      <c r="C38" s="2176"/>
      <c r="D38" s="2176"/>
      <c r="E38" s="2176"/>
      <c r="F38" s="2176"/>
      <c r="G38" s="2176"/>
      <c r="H38" s="2176"/>
    </row>
    <row r="39" spans="1:8" s="1295" customFormat="1" ht="12.75">
      <c r="A39" s="1296"/>
      <c r="B39" s="2176" t="s">
        <v>1211</v>
      </c>
      <c r="C39" s="2176"/>
      <c r="D39" s="2176"/>
      <c r="E39" s="2176"/>
      <c r="F39" s="2176"/>
      <c r="G39" s="2176"/>
      <c r="H39" s="2176"/>
    </row>
    <row r="40" spans="1:8" s="1295" customFormat="1" ht="12.75">
      <c r="B40" s="2177" t="s">
        <v>1210</v>
      </c>
      <c r="C40" s="2177"/>
      <c r="D40" s="2177"/>
      <c r="E40" s="2177"/>
      <c r="F40" s="2177"/>
      <c r="G40" s="2177"/>
      <c r="H40" s="2177"/>
    </row>
    <row r="41" spans="1:8" s="1295" customFormat="1" ht="8.1" customHeight="1"/>
  </sheetData>
  <mergeCells count="4">
    <mergeCell ref="B39:H39"/>
    <mergeCell ref="B40:H40"/>
    <mergeCell ref="B37:H37"/>
    <mergeCell ref="B38:H38"/>
  </mergeCells>
  <hyperlinks>
    <hyperlink ref="B1" location="ToC!A1" display="Back to Table of Contents" xr:uid="{7B98CBC7-FCF1-492F-9FE2-6A261ACC21AF}"/>
  </hyperlinks>
  <pageMargins left="0.5" right="0.5" top="0.5" bottom="0.5" header="0.25" footer="0.3"/>
  <pageSetup scale="75" orientation="landscape" r:id="rId1"/>
  <headerFooter>
    <oddFooter>&amp;L&amp;G&amp;CSupplementary Regulatory Capital Disclosure&amp;R Page &amp;P of &amp;N</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AF3D0-5205-439E-A6EF-5E504A8AFFD1}">
  <sheetPr codeName="Sheet41">
    <tabColor rgb="FF92D050"/>
    <pageSetUpPr fitToPage="1"/>
  </sheetPr>
  <dimension ref="A1:WVY50"/>
  <sheetViews>
    <sheetView zoomScale="85" zoomScaleNormal="85" workbookViewId="0"/>
  </sheetViews>
  <sheetFormatPr defaultColWidth="0" defaultRowHeight="18" zeroHeight="1"/>
  <cols>
    <col min="1" max="1" width="1.5703125" style="1371" customWidth="1"/>
    <col min="2" max="2" width="33.5703125" style="1371" customWidth="1"/>
    <col min="3" max="3" width="19.140625" style="1371" customWidth="1"/>
    <col min="4" max="4" width="4.42578125" style="1371" customWidth="1"/>
    <col min="5" max="5" width="2.5703125" style="1371" customWidth="1"/>
    <col min="6" max="7" width="3" style="1371" customWidth="1"/>
    <col min="8" max="8" width="4.42578125" style="1371" customWidth="1"/>
    <col min="9" max="9" width="4.5703125" style="1371" customWidth="1"/>
    <col min="10" max="10" width="2.5703125" style="1371" customWidth="1"/>
    <col min="11" max="11" width="3.42578125" style="1371" customWidth="1"/>
    <col min="12" max="12" width="4.42578125" style="1371" customWidth="1"/>
    <col min="13" max="13" width="21.42578125" style="1371" customWidth="1"/>
    <col min="14" max="14" width="22.42578125" style="1371" customWidth="1"/>
    <col min="15" max="15" width="21.5703125" style="1371" customWidth="1"/>
    <col min="16" max="16" width="22.42578125" style="1371" customWidth="1"/>
    <col min="17" max="17" width="1.5703125" style="1371" customWidth="1"/>
    <col min="18" max="257" width="10.5703125" style="1371" hidden="1"/>
    <col min="258" max="258" width="33.5703125" style="1371" hidden="1"/>
    <col min="259" max="263" width="10.5703125" style="1371" hidden="1"/>
    <col min="264" max="264" width="4.42578125" style="1371" hidden="1"/>
    <col min="265" max="265" width="4.5703125" style="1371" hidden="1"/>
    <col min="266" max="267" width="10.5703125" style="1371" hidden="1"/>
    <col min="268" max="268" width="13.42578125" style="1371" hidden="1"/>
    <col min="269" max="269" width="21.42578125" style="1371" hidden="1"/>
    <col min="270" max="270" width="21" style="1371" hidden="1"/>
    <col min="271" max="271" width="21.5703125" style="1371" hidden="1"/>
    <col min="272" max="272" width="22" style="1371" hidden="1"/>
    <col min="273" max="273" width="3" style="1371" hidden="1"/>
    <col min="274" max="513" width="10.5703125" style="1371" hidden="1"/>
    <col min="514" max="514" width="33.5703125" style="1371" hidden="1"/>
    <col min="515" max="519" width="10.5703125" style="1371" hidden="1"/>
    <col min="520" max="520" width="4.42578125" style="1371" hidden="1"/>
    <col min="521" max="521" width="4.5703125" style="1371" hidden="1"/>
    <col min="522" max="523" width="10.5703125" style="1371" hidden="1"/>
    <col min="524" max="524" width="13.42578125" style="1371" hidden="1"/>
    <col min="525" max="525" width="21.42578125" style="1371" hidden="1"/>
    <col min="526" max="526" width="21" style="1371" hidden="1"/>
    <col min="527" max="527" width="21.5703125" style="1371" hidden="1"/>
    <col min="528" max="528" width="22" style="1371" hidden="1"/>
    <col min="529" max="529" width="3" style="1371" hidden="1"/>
    <col min="530" max="769" width="10.5703125" style="1371" hidden="1"/>
    <col min="770" max="770" width="33.5703125" style="1371" hidden="1"/>
    <col min="771" max="775" width="10.5703125" style="1371" hidden="1"/>
    <col min="776" max="776" width="4.42578125" style="1371" hidden="1"/>
    <col min="777" max="777" width="4.5703125" style="1371" hidden="1"/>
    <col min="778" max="779" width="10.5703125" style="1371" hidden="1"/>
    <col min="780" max="780" width="13.42578125" style="1371" hidden="1"/>
    <col min="781" max="781" width="21.42578125" style="1371" hidden="1"/>
    <col min="782" max="782" width="21" style="1371" hidden="1"/>
    <col min="783" max="783" width="21.5703125" style="1371" hidden="1"/>
    <col min="784" max="784" width="22" style="1371" hidden="1"/>
    <col min="785" max="785" width="3" style="1371" hidden="1"/>
    <col min="786" max="1025" width="10.5703125" style="1371" hidden="1"/>
    <col min="1026" max="1026" width="33.5703125" style="1371" hidden="1"/>
    <col min="1027" max="1031" width="10.5703125" style="1371" hidden="1"/>
    <col min="1032" max="1032" width="4.42578125" style="1371" hidden="1"/>
    <col min="1033" max="1033" width="4.5703125" style="1371" hidden="1"/>
    <col min="1034" max="1035" width="10.5703125" style="1371" hidden="1"/>
    <col min="1036" max="1036" width="13.42578125" style="1371" hidden="1"/>
    <col min="1037" max="1037" width="21.42578125" style="1371" hidden="1"/>
    <col min="1038" max="1038" width="21" style="1371" hidden="1"/>
    <col min="1039" max="1039" width="21.5703125" style="1371" hidden="1"/>
    <col min="1040" max="1040" width="22" style="1371" hidden="1"/>
    <col min="1041" max="1041" width="3" style="1371" hidden="1"/>
    <col min="1042" max="1281" width="10.5703125" style="1371" hidden="1"/>
    <col min="1282" max="1282" width="33.5703125" style="1371" hidden="1"/>
    <col min="1283" max="1287" width="10.5703125" style="1371" hidden="1"/>
    <col min="1288" max="1288" width="4.42578125" style="1371" hidden="1"/>
    <col min="1289" max="1289" width="4.5703125" style="1371" hidden="1"/>
    <col min="1290" max="1291" width="10.5703125" style="1371" hidden="1"/>
    <col min="1292" max="1292" width="13.42578125" style="1371" hidden="1"/>
    <col min="1293" max="1293" width="21.42578125" style="1371" hidden="1"/>
    <col min="1294" max="1294" width="21" style="1371" hidden="1"/>
    <col min="1295" max="1295" width="21.5703125" style="1371" hidden="1"/>
    <col min="1296" max="1296" width="22" style="1371" hidden="1"/>
    <col min="1297" max="1297" width="3" style="1371" hidden="1"/>
    <col min="1298" max="1537" width="10.5703125" style="1371" hidden="1"/>
    <col min="1538" max="1538" width="33.5703125" style="1371" hidden="1"/>
    <col min="1539" max="1543" width="10.5703125" style="1371" hidden="1"/>
    <col min="1544" max="1544" width="4.42578125" style="1371" hidden="1"/>
    <col min="1545" max="1545" width="4.5703125" style="1371" hidden="1"/>
    <col min="1546" max="1547" width="10.5703125" style="1371" hidden="1"/>
    <col min="1548" max="1548" width="13.42578125" style="1371" hidden="1"/>
    <col min="1549" max="1549" width="21.42578125" style="1371" hidden="1"/>
    <col min="1550" max="1550" width="21" style="1371" hidden="1"/>
    <col min="1551" max="1551" width="21.5703125" style="1371" hidden="1"/>
    <col min="1552" max="1552" width="22" style="1371" hidden="1"/>
    <col min="1553" max="1553" width="3" style="1371" hidden="1"/>
    <col min="1554" max="1793" width="10.5703125" style="1371" hidden="1"/>
    <col min="1794" max="1794" width="33.5703125" style="1371" hidden="1"/>
    <col min="1795" max="1799" width="10.5703125" style="1371" hidden="1"/>
    <col min="1800" max="1800" width="4.42578125" style="1371" hidden="1"/>
    <col min="1801" max="1801" width="4.5703125" style="1371" hidden="1"/>
    <col min="1802" max="1803" width="10.5703125" style="1371" hidden="1"/>
    <col min="1804" max="1804" width="13.42578125" style="1371" hidden="1"/>
    <col min="1805" max="1805" width="21.42578125" style="1371" hidden="1"/>
    <col min="1806" max="1806" width="21" style="1371" hidden="1"/>
    <col min="1807" max="1807" width="21.5703125" style="1371" hidden="1"/>
    <col min="1808" max="1808" width="22" style="1371" hidden="1"/>
    <col min="1809" max="1809" width="3" style="1371" hidden="1"/>
    <col min="1810" max="2049" width="10.5703125" style="1371" hidden="1"/>
    <col min="2050" max="2050" width="33.5703125" style="1371" hidden="1"/>
    <col min="2051" max="2055" width="10.5703125" style="1371" hidden="1"/>
    <col min="2056" max="2056" width="4.42578125" style="1371" hidden="1"/>
    <col min="2057" max="2057" width="4.5703125" style="1371" hidden="1"/>
    <col min="2058" max="2059" width="10.5703125" style="1371" hidden="1"/>
    <col min="2060" max="2060" width="13.42578125" style="1371" hidden="1"/>
    <col min="2061" max="2061" width="21.42578125" style="1371" hidden="1"/>
    <col min="2062" max="2062" width="21" style="1371" hidden="1"/>
    <col min="2063" max="2063" width="21.5703125" style="1371" hidden="1"/>
    <col min="2064" max="2064" width="22" style="1371" hidden="1"/>
    <col min="2065" max="2065" width="3" style="1371" hidden="1"/>
    <col min="2066" max="2305" width="10.5703125" style="1371" hidden="1"/>
    <col min="2306" max="2306" width="33.5703125" style="1371" hidden="1"/>
    <col min="2307" max="2311" width="10.5703125" style="1371" hidden="1"/>
    <col min="2312" max="2312" width="4.42578125" style="1371" hidden="1"/>
    <col min="2313" max="2313" width="4.5703125" style="1371" hidden="1"/>
    <col min="2314" max="2315" width="10.5703125" style="1371" hidden="1"/>
    <col min="2316" max="2316" width="13.42578125" style="1371" hidden="1"/>
    <col min="2317" max="2317" width="21.42578125" style="1371" hidden="1"/>
    <col min="2318" max="2318" width="21" style="1371" hidden="1"/>
    <col min="2319" max="2319" width="21.5703125" style="1371" hidden="1"/>
    <col min="2320" max="2320" width="22" style="1371" hidden="1"/>
    <col min="2321" max="2321" width="3" style="1371" hidden="1"/>
    <col min="2322" max="2561" width="10.5703125" style="1371" hidden="1"/>
    <col min="2562" max="2562" width="33.5703125" style="1371" hidden="1"/>
    <col min="2563" max="2567" width="10.5703125" style="1371" hidden="1"/>
    <col min="2568" max="2568" width="4.42578125" style="1371" hidden="1"/>
    <col min="2569" max="2569" width="4.5703125" style="1371" hidden="1"/>
    <col min="2570" max="2571" width="10.5703125" style="1371" hidden="1"/>
    <col min="2572" max="2572" width="13.42578125" style="1371" hidden="1"/>
    <col min="2573" max="2573" width="21.42578125" style="1371" hidden="1"/>
    <col min="2574" max="2574" width="21" style="1371" hidden="1"/>
    <col min="2575" max="2575" width="21.5703125" style="1371" hidden="1"/>
    <col min="2576" max="2576" width="22" style="1371" hidden="1"/>
    <col min="2577" max="2577" width="3" style="1371" hidden="1"/>
    <col min="2578" max="2817" width="10.5703125" style="1371" hidden="1"/>
    <col min="2818" max="2818" width="33.5703125" style="1371" hidden="1"/>
    <col min="2819" max="2823" width="10.5703125" style="1371" hidden="1"/>
    <col min="2824" max="2824" width="4.42578125" style="1371" hidden="1"/>
    <col min="2825" max="2825" width="4.5703125" style="1371" hidden="1"/>
    <col min="2826" max="2827" width="10.5703125" style="1371" hidden="1"/>
    <col min="2828" max="2828" width="13.42578125" style="1371" hidden="1"/>
    <col min="2829" max="2829" width="21.42578125" style="1371" hidden="1"/>
    <col min="2830" max="2830" width="21" style="1371" hidden="1"/>
    <col min="2831" max="2831" width="21.5703125" style="1371" hidden="1"/>
    <col min="2832" max="2832" width="22" style="1371" hidden="1"/>
    <col min="2833" max="2833" width="3" style="1371" hidden="1"/>
    <col min="2834" max="3073" width="10.5703125" style="1371" hidden="1"/>
    <col min="3074" max="3074" width="33.5703125" style="1371" hidden="1"/>
    <col min="3075" max="3079" width="10.5703125" style="1371" hidden="1"/>
    <col min="3080" max="3080" width="4.42578125" style="1371" hidden="1"/>
    <col min="3081" max="3081" width="4.5703125" style="1371" hidden="1"/>
    <col min="3082" max="3083" width="10.5703125" style="1371" hidden="1"/>
    <col min="3084" max="3084" width="13.42578125" style="1371" hidden="1"/>
    <col min="3085" max="3085" width="21.42578125" style="1371" hidden="1"/>
    <col min="3086" max="3086" width="21" style="1371" hidden="1"/>
    <col min="3087" max="3087" width="21.5703125" style="1371" hidden="1"/>
    <col min="3088" max="3088" width="22" style="1371" hidden="1"/>
    <col min="3089" max="3089" width="3" style="1371" hidden="1"/>
    <col min="3090" max="3329" width="10.5703125" style="1371" hidden="1"/>
    <col min="3330" max="3330" width="33.5703125" style="1371" hidden="1"/>
    <col min="3331" max="3335" width="10.5703125" style="1371" hidden="1"/>
    <col min="3336" max="3336" width="4.42578125" style="1371" hidden="1"/>
    <col min="3337" max="3337" width="4.5703125" style="1371" hidden="1"/>
    <col min="3338" max="3339" width="10.5703125" style="1371" hidden="1"/>
    <col min="3340" max="3340" width="13.42578125" style="1371" hidden="1"/>
    <col min="3341" max="3341" width="21.42578125" style="1371" hidden="1"/>
    <col min="3342" max="3342" width="21" style="1371" hidden="1"/>
    <col min="3343" max="3343" width="21.5703125" style="1371" hidden="1"/>
    <col min="3344" max="3344" width="22" style="1371" hidden="1"/>
    <col min="3345" max="3345" width="3" style="1371" hidden="1"/>
    <col min="3346" max="3585" width="10.5703125" style="1371" hidden="1"/>
    <col min="3586" max="3586" width="33.5703125" style="1371" hidden="1"/>
    <col min="3587" max="3591" width="10.5703125" style="1371" hidden="1"/>
    <col min="3592" max="3592" width="4.42578125" style="1371" hidden="1"/>
    <col min="3593" max="3593" width="4.5703125" style="1371" hidden="1"/>
    <col min="3594" max="3595" width="10.5703125" style="1371" hidden="1"/>
    <col min="3596" max="3596" width="13.42578125" style="1371" hidden="1"/>
    <col min="3597" max="3597" width="21.42578125" style="1371" hidden="1"/>
    <col min="3598" max="3598" width="21" style="1371" hidden="1"/>
    <col min="3599" max="3599" width="21.5703125" style="1371" hidden="1"/>
    <col min="3600" max="3600" width="22" style="1371" hidden="1"/>
    <col min="3601" max="3601" width="3" style="1371" hidden="1"/>
    <col min="3602" max="3841" width="10.5703125" style="1371" hidden="1"/>
    <col min="3842" max="3842" width="33.5703125" style="1371" hidden="1"/>
    <col min="3843" max="3847" width="10.5703125" style="1371" hidden="1"/>
    <col min="3848" max="3848" width="4.42578125" style="1371" hidden="1"/>
    <col min="3849" max="3849" width="4.5703125" style="1371" hidden="1"/>
    <col min="3850" max="3851" width="10.5703125" style="1371" hidden="1"/>
    <col min="3852" max="3852" width="13.42578125" style="1371" hidden="1"/>
    <col min="3853" max="3853" width="21.42578125" style="1371" hidden="1"/>
    <col min="3854" max="3854" width="21" style="1371" hidden="1"/>
    <col min="3855" max="3855" width="21.5703125" style="1371" hidden="1"/>
    <col min="3856" max="3856" width="22" style="1371" hidden="1"/>
    <col min="3857" max="3857" width="3" style="1371" hidden="1"/>
    <col min="3858" max="4097" width="10.5703125" style="1371" hidden="1"/>
    <col min="4098" max="4098" width="33.5703125" style="1371" hidden="1"/>
    <col min="4099" max="4103" width="10.5703125" style="1371" hidden="1"/>
    <col min="4104" max="4104" width="4.42578125" style="1371" hidden="1"/>
    <col min="4105" max="4105" width="4.5703125" style="1371" hidden="1"/>
    <col min="4106" max="4107" width="10.5703125" style="1371" hidden="1"/>
    <col min="4108" max="4108" width="13.42578125" style="1371" hidden="1"/>
    <col min="4109" max="4109" width="21.42578125" style="1371" hidden="1"/>
    <col min="4110" max="4110" width="21" style="1371" hidden="1"/>
    <col min="4111" max="4111" width="21.5703125" style="1371" hidden="1"/>
    <col min="4112" max="4112" width="22" style="1371" hidden="1"/>
    <col min="4113" max="4113" width="3" style="1371" hidden="1"/>
    <col min="4114" max="4353" width="10.5703125" style="1371" hidden="1"/>
    <col min="4354" max="4354" width="33.5703125" style="1371" hidden="1"/>
    <col min="4355" max="4359" width="10.5703125" style="1371" hidden="1"/>
    <col min="4360" max="4360" width="4.42578125" style="1371" hidden="1"/>
    <col min="4361" max="4361" width="4.5703125" style="1371" hidden="1"/>
    <col min="4362" max="4363" width="10.5703125" style="1371" hidden="1"/>
    <col min="4364" max="4364" width="13.42578125" style="1371" hidden="1"/>
    <col min="4365" max="4365" width="21.42578125" style="1371" hidden="1"/>
    <col min="4366" max="4366" width="21" style="1371" hidden="1"/>
    <col min="4367" max="4367" width="21.5703125" style="1371" hidden="1"/>
    <col min="4368" max="4368" width="22" style="1371" hidden="1"/>
    <col min="4369" max="4369" width="3" style="1371" hidden="1"/>
    <col min="4370" max="4609" width="10.5703125" style="1371" hidden="1"/>
    <col min="4610" max="4610" width="33.5703125" style="1371" hidden="1"/>
    <col min="4611" max="4615" width="10.5703125" style="1371" hidden="1"/>
    <col min="4616" max="4616" width="4.42578125" style="1371" hidden="1"/>
    <col min="4617" max="4617" width="4.5703125" style="1371" hidden="1"/>
    <col min="4618" max="4619" width="10.5703125" style="1371" hidden="1"/>
    <col min="4620" max="4620" width="13.42578125" style="1371" hidden="1"/>
    <col min="4621" max="4621" width="21.42578125" style="1371" hidden="1"/>
    <col min="4622" max="4622" width="21" style="1371" hidden="1"/>
    <col min="4623" max="4623" width="21.5703125" style="1371" hidden="1"/>
    <col min="4624" max="4624" width="22" style="1371" hidden="1"/>
    <col min="4625" max="4625" width="3" style="1371" hidden="1"/>
    <col min="4626" max="4865" width="10.5703125" style="1371" hidden="1"/>
    <col min="4866" max="4866" width="33.5703125" style="1371" hidden="1"/>
    <col min="4867" max="4871" width="10.5703125" style="1371" hidden="1"/>
    <col min="4872" max="4872" width="4.42578125" style="1371" hidden="1"/>
    <col min="4873" max="4873" width="4.5703125" style="1371" hidden="1"/>
    <col min="4874" max="4875" width="10.5703125" style="1371" hidden="1"/>
    <col min="4876" max="4876" width="13.42578125" style="1371" hidden="1"/>
    <col min="4877" max="4877" width="21.42578125" style="1371" hidden="1"/>
    <col min="4878" max="4878" width="21" style="1371" hidden="1"/>
    <col min="4879" max="4879" width="21.5703125" style="1371" hidden="1"/>
    <col min="4880" max="4880" width="22" style="1371" hidden="1"/>
    <col min="4881" max="4881" width="3" style="1371" hidden="1"/>
    <col min="4882" max="5121" width="10.5703125" style="1371" hidden="1"/>
    <col min="5122" max="5122" width="33.5703125" style="1371" hidden="1"/>
    <col min="5123" max="5127" width="10.5703125" style="1371" hidden="1"/>
    <col min="5128" max="5128" width="4.42578125" style="1371" hidden="1"/>
    <col min="5129" max="5129" width="4.5703125" style="1371" hidden="1"/>
    <col min="5130" max="5131" width="10.5703125" style="1371" hidden="1"/>
    <col min="5132" max="5132" width="13.42578125" style="1371" hidden="1"/>
    <col min="5133" max="5133" width="21.42578125" style="1371" hidden="1"/>
    <col min="5134" max="5134" width="21" style="1371" hidden="1"/>
    <col min="5135" max="5135" width="21.5703125" style="1371" hidden="1"/>
    <col min="5136" max="5136" width="22" style="1371" hidden="1"/>
    <col min="5137" max="5137" width="3" style="1371" hidden="1"/>
    <col min="5138" max="5377" width="10.5703125" style="1371" hidden="1"/>
    <col min="5378" max="5378" width="33.5703125" style="1371" hidden="1"/>
    <col min="5379" max="5383" width="10.5703125" style="1371" hidden="1"/>
    <col min="5384" max="5384" width="4.42578125" style="1371" hidden="1"/>
    <col min="5385" max="5385" width="4.5703125" style="1371" hidden="1"/>
    <col min="5386" max="5387" width="10.5703125" style="1371" hidden="1"/>
    <col min="5388" max="5388" width="13.42578125" style="1371" hidden="1"/>
    <col min="5389" max="5389" width="21.42578125" style="1371" hidden="1"/>
    <col min="5390" max="5390" width="21" style="1371" hidden="1"/>
    <col min="5391" max="5391" width="21.5703125" style="1371" hidden="1"/>
    <col min="5392" max="5392" width="22" style="1371" hidden="1"/>
    <col min="5393" max="5393" width="3" style="1371" hidden="1"/>
    <col min="5394" max="5633" width="10.5703125" style="1371" hidden="1"/>
    <col min="5634" max="5634" width="33.5703125" style="1371" hidden="1"/>
    <col min="5635" max="5639" width="10.5703125" style="1371" hidden="1"/>
    <col min="5640" max="5640" width="4.42578125" style="1371" hidden="1"/>
    <col min="5641" max="5641" width="4.5703125" style="1371" hidden="1"/>
    <col min="5642" max="5643" width="10.5703125" style="1371" hidden="1"/>
    <col min="5644" max="5644" width="13.42578125" style="1371" hidden="1"/>
    <col min="5645" max="5645" width="21.42578125" style="1371" hidden="1"/>
    <col min="5646" max="5646" width="21" style="1371" hidden="1"/>
    <col min="5647" max="5647" width="21.5703125" style="1371" hidden="1"/>
    <col min="5648" max="5648" width="22" style="1371" hidden="1"/>
    <col min="5649" max="5649" width="3" style="1371" hidden="1"/>
    <col min="5650" max="5889" width="10.5703125" style="1371" hidden="1"/>
    <col min="5890" max="5890" width="33.5703125" style="1371" hidden="1"/>
    <col min="5891" max="5895" width="10.5703125" style="1371" hidden="1"/>
    <col min="5896" max="5896" width="4.42578125" style="1371" hidden="1"/>
    <col min="5897" max="5897" width="4.5703125" style="1371" hidden="1"/>
    <col min="5898" max="5899" width="10.5703125" style="1371" hidden="1"/>
    <col min="5900" max="5900" width="13.42578125" style="1371" hidden="1"/>
    <col min="5901" max="5901" width="21.42578125" style="1371" hidden="1"/>
    <col min="5902" max="5902" width="21" style="1371" hidden="1"/>
    <col min="5903" max="5903" width="21.5703125" style="1371" hidden="1"/>
    <col min="5904" max="5904" width="22" style="1371" hidden="1"/>
    <col min="5905" max="5905" width="3" style="1371" hidden="1"/>
    <col min="5906" max="6145" width="10.5703125" style="1371" hidden="1"/>
    <col min="6146" max="6146" width="33.5703125" style="1371" hidden="1"/>
    <col min="6147" max="6151" width="10.5703125" style="1371" hidden="1"/>
    <col min="6152" max="6152" width="4.42578125" style="1371" hidden="1"/>
    <col min="6153" max="6153" width="4.5703125" style="1371" hidden="1"/>
    <col min="6154" max="6155" width="10.5703125" style="1371" hidden="1"/>
    <col min="6156" max="6156" width="13.42578125" style="1371" hidden="1"/>
    <col min="6157" max="6157" width="21.42578125" style="1371" hidden="1"/>
    <col min="6158" max="6158" width="21" style="1371" hidden="1"/>
    <col min="6159" max="6159" width="21.5703125" style="1371" hidden="1"/>
    <col min="6160" max="6160" width="22" style="1371" hidden="1"/>
    <col min="6161" max="6161" width="3" style="1371" hidden="1"/>
    <col min="6162" max="6401" width="10.5703125" style="1371" hidden="1"/>
    <col min="6402" max="6402" width="33.5703125" style="1371" hidden="1"/>
    <col min="6403" max="6407" width="10.5703125" style="1371" hidden="1"/>
    <col min="6408" max="6408" width="4.42578125" style="1371" hidden="1"/>
    <col min="6409" max="6409" width="4.5703125" style="1371" hidden="1"/>
    <col min="6410" max="6411" width="10.5703125" style="1371" hidden="1"/>
    <col min="6412" max="6412" width="13.42578125" style="1371" hidden="1"/>
    <col min="6413" max="6413" width="21.42578125" style="1371" hidden="1"/>
    <col min="6414" max="6414" width="21" style="1371" hidden="1"/>
    <col min="6415" max="6415" width="21.5703125" style="1371" hidden="1"/>
    <col min="6416" max="6416" width="22" style="1371" hidden="1"/>
    <col min="6417" max="6417" width="3" style="1371" hidden="1"/>
    <col min="6418" max="6657" width="10.5703125" style="1371" hidden="1"/>
    <col min="6658" max="6658" width="33.5703125" style="1371" hidden="1"/>
    <col min="6659" max="6663" width="10.5703125" style="1371" hidden="1"/>
    <col min="6664" max="6664" width="4.42578125" style="1371" hidden="1"/>
    <col min="6665" max="6665" width="4.5703125" style="1371" hidden="1"/>
    <col min="6666" max="6667" width="10.5703125" style="1371" hidden="1"/>
    <col min="6668" max="6668" width="13.42578125" style="1371" hidden="1"/>
    <col min="6669" max="6669" width="21.42578125" style="1371" hidden="1"/>
    <col min="6670" max="6670" width="21" style="1371" hidden="1"/>
    <col min="6671" max="6671" width="21.5703125" style="1371" hidden="1"/>
    <col min="6672" max="6672" width="22" style="1371" hidden="1"/>
    <col min="6673" max="6673" width="3" style="1371" hidden="1"/>
    <col min="6674" max="6913" width="10.5703125" style="1371" hidden="1"/>
    <col min="6914" max="6914" width="33.5703125" style="1371" hidden="1"/>
    <col min="6915" max="6919" width="10.5703125" style="1371" hidden="1"/>
    <col min="6920" max="6920" width="4.42578125" style="1371" hidden="1"/>
    <col min="6921" max="6921" width="4.5703125" style="1371" hidden="1"/>
    <col min="6922" max="6923" width="10.5703125" style="1371" hidden="1"/>
    <col min="6924" max="6924" width="13.42578125" style="1371" hidden="1"/>
    <col min="6925" max="6925" width="21.42578125" style="1371" hidden="1"/>
    <col min="6926" max="6926" width="21" style="1371" hidden="1"/>
    <col min="6927" max="6927" width="21.5703125" style="1371" hidden="1"/>
    <col min="6928" max="6928" width="22" style="1371" hidden="1"/>
    <col min="6929" max="6929" width="3" style="1371" hidden="1"/>
    <col min="6930" max="7169" width="10.5703125" style="1371" hidden="1"/>
    <col min="7170" max="7170" width="33.5703125" style="1371" hidden="1"/>
    <col min="7171" max="7175" width="10.5703125" style="1371" hidden="1"/>
    <col min="7176" max="7176" width="4.42578125" style="1371" hidden="1"/>
    <col min="7177" max="7177" width="4.5703125" style="1371" hidden="1"/>
    <col min="7178" max="7179" width="10.5703125" style="1371" hidden="1"/>
    <col min="7180" max="7180" width="13.42578125" style="1371" hidden="1"/>
    <col min="7181" max="7181" width="21.42578125" style="1371" hidden="1"/>
    <col min="7182" max="7182" width="21" style="1371" hidden="1"/>
    <col min="7183" max="7183" width="21.5703125" style="1371" hidden="1"/>
    <col min="7184" max="7184" width="22" style="1371" hidden="1"/>
    <col min="7185" max="7185" width="3" style="1371" hidden="1"/>
    <col min="7186" max="7425" width="10.5703125" style="1371" hidden="1"/>
    <col min="7426" max="7426" width="33.5703125" style="1371" hidden="1"/>
    <col min="7427" max="7431" width="10.5703125" style="1371" hidden="1"/>
    <col min="7432" max="7432" width="4.42578125" style="1371" hidden="1"/>
    <col min="7433" max="7433" width="4.5703125" style="1371" hidden="1"/>
    <col min="7434" max="7435" width="10.5703125" style="1371" hidden="1"/>
    <col min="7436" max="7436" width="13.42578125" style="1371" hidden="1"/>
    <col min="7437" max="7437" width="21.42578125" style="1371" hidden="1"/>
    <col min="7438" max="7438" width="21" style="1371" hidden="1"/>
    <col min="7439" max="7439" width="21.5703125" style="1371" hidden="1"/>
    <col min="7440" max="7440" width="22" style="1371" hidden="1"/>
    <col min="7441" max="7441" width="3" style="1371" hidden="1"/>
    <col min="7442" max="7681" width="10.5703125" style="1371" hidden="1"/>
    <col min="7682" max="7682" width="33.5703125" style="1371" hidden="1"/>
    <col min="7683" max="7687" width="10.5703125" style="1371" hidden="1"/>
    <col min="7688" max="7688" width="4.42578125" style="1371" hidden="1"/>
    <col min="7689" max="7689" width="4.5703125" style="1371" hidden="1"/>
    <col min="7690" max="7691" width="10.5703125" style="1371" hidden="1"/>
    <col min="7692" max="7692" width="13.42578125" style="1371" hidden="1"/>
    <col min="7693" max="7693" width="21.42578125" style="1371" hidden="1"/>
    <col min="7694" max="7694" width="21" style="1371" hidden="1"/>
    <col min="7695" max="7695" width="21.5703125" style="1371" hidden="1"/>
    <col min="7696" max="7696" width="22" style="1371" hidden="1"/>
    <col min="7697" max="7697" width="3" style="1371" hidden="1"/>
    <col min="7698" max="7937" width="10.5703125" style="1371" hidden="1"/>
    <col min="7938" max="7938" width="33.5703125" style="1371" hidden="1"/>
    <col min="7939" max="7943" width="10.5703125" style="1371" hidden="1"/>
    <col min="7944" max="7944" width="4.42578125" style="1371" hidden="1"/>
    <col min="7945" max="7945" width="4.5703125" style="1371" hidden="1"/>
    <col min="7946" max="7947" width="10.5703125" style="1371" hidden="1"/>
    <col min="7948" max="7948" width="13.42578125" style="1371" hidden="1"/>
    <col min="7949" max="7949" width="21.42578125" style="1371" hidden="1"/>
    <col min="7950" max="7950" width="21" style="1371" hidden="1"/>
    <col min="7951" max="7951" width="21.5703125" style="1371" hidden="1"/>
    <col min="7952" max="7952" width="22" style="1371" hidden="1"/>
    <col min="7953" max="7953" width="3" style="1371" hidden="1"/>
    <col min="7954" max="8193" width="10.5703125" style="1371" hidden="1"/>
    <col min="8194" max="8194" width="33.5703125" style="1371" hidden="1"/>
    <col min="8195" max="8199" width="10.5703125" style="1371" hidden="1"/>
    <col min="8200" max="8200" width="4.42578125" style="1371" hidden="1"/>
    <col min="8201" max="8201" width="4.5703125" style="1371" hidden="1"/>
    <col min="8202" max="8203" width="10.5703125" style="1371" hidden="1"/>
    <col min="8204" max="8204" width="13.42578125" style="1371" hidden="1"/>
    <col min="8205" max="8205" width="21.42578125" style="1371" hidden="1"/>
    <col min="8206" max="8206" width="21" style="1371" hidden="1"/>
    <col min="8207" max="8207" width="21.5703125" style="1371" hidden="1"/>
    <col min="8208" max="8208" width="22" style="1371" hidden="1"/>
    <col min="8209" max="8209" width="3" style="1371" hidden="1"/>
    <col min="8210" max="8449" width="10.5703125" style="1371" hidden="1"/>
    <col min="8450" max="8450" width="33.5703125" style="1371" hidden="1"/>
    <col min="8451" max="8455" width="10.5703125" style="1371" hidden="1"/>
    <col min="8456" max="8456" width="4.42578125" style="1371" hidden="1"/>
    <col min="8457" max="8457" width="4.5703125" style="1371" hidden="1"/>
    <col min="8458" max="8459" width="10.5703125" style="1371" hidden="1"/>
    <col min="8460" max="8460" width="13.42578125" style="1371" hidden="1"/>
    <col min="8461" max="8461" width="21.42578125" style="1371" hidden="1"/>
    <col min="8462" max="8462" width="21" style="1371" hidden="1"/>
    <col min="8463" max="8463" width="21.5703125" style="1371" hidden="1"/>
    <col min="8464" max="8464" width="22" style="1371" hidden="1"/>
    <col min="8465" max="8465" width="3" style="1371" hidden="1"/>
    <col min="8466" max="8705" width="10.5703125" style="1371" hidden="1"/>
    <col min="8706" max="8706" width="33.5703125" style="1371" hidden="1"/>
    <col min="8707" max="8711" width="10.5703125" style="1371" hidden="1"/>
    <col min="8712" max="8712" width="4.42578125" style="1371" hidden="1"/>
    <col min="8713" max="8713" width="4.5703125" style="1371" hidden="1"/>
    <col min="8714" max="8715" width="10.5703125" style="1371" hidden="1"/>
    <col min="8716" max="8716" width="13.42578125" style="1371" hidden="1"/>
    <col min="8717" max="8717" width="21.42578125" style="1371" hidden="1"/>
    <col min="8718" max="8718" width="21" style="1371" hidden="1"/>
    <col min="8719" max="8719" width="21.5703125" style="1371" hidden="1"/>
    <col min="8720" max="8720" width="22" style="1371" hidden="1"/>
    <col min="8721" max="8721" width="3" style="1371" hidden="1"/>
    <col min="8722" max="8961" width="10.5703125" style="1371" hidden="1"/>
    <col min="8962" max="8962" width="33.5703125" style="1371" hidden="1"/>
    <col min="8963" max="8967" width="10.5703125" style="1371" hidden="1"/>
    <col min="8968" max="8968" width="4.42578125" style="1371" hidden="1"/>
    <col min="8969" max="8969" width="4.5703125" style="1371" hidden="1"/>
    <col min="8970" max="8971" width="10.5703125" style="1371" hidden="1"/>
    <col min="8972" max="8972" width="13.42578125" style="1371" hidden="1"/>
    <col min="8973" max="8973" width="21.42578125" style="1371" hidden="1"/>
    <col min="8974" max="8974" width="21" style="1371" hidden="1"/>
    <col min="8975" max="8975" width="21.5703125" style="1371" hidden="1"/>
    <col min="8976" max="8976" width="22" style="1371" hidden="1"/>
    <col min="8977" max="8977" width="3" style="1371" hidden="1"/>
    <col min="8978" max="9217" width="10.5703125" style="1371" hidden="1"/>
    <col min="9218" max="9218" width="33.5703125" style="1371" hidden="1"/>
    <col min="9219" max="9223" width="10.5703125" style="1371" hidden="1"/>
    <col min="9224" max="9224" width="4.42578125" style="1371" hidden="1"/>
    <col min="9225" max="9225" width="4.5703125" style="1371" hidden="1"/>
    <col min="9226" max="9227" width="10.5703125" style="1371" hidden="1"/>
    <col min="9228" max="9228" width="13.42578125" style="1371" hidden="1"/>
    <col min="9229" max="9229" width="21.42578125" style="1371" hidden="1"/>
    <col min="9230" max="9230" width="21" style="1371" hidden="1"/>
    <col min="9231" max="9231" width="21.5703125" style="1371" hidden="1"/>
    <col min="9232" max="9232" width="22" style="1371" hidden="1"/>
    <col min="9233" max="9233" width="3" style="1371" hidden="1"/>
    <col min="9234" max="9473" width="10.5703125" style="1371" hidden="1"/>
    <col min="9474" max="9474" width="33.5703125" style="1371" hidden="1"/>
    <col min="9475" max="9479" width="10.5703125" style="1371" hidden="1"/>
    <col min="9480" max="9480" width="4.42578125" style="1371" hidden="1"/>
    <col min="9481" max="9481" width="4.5703125" style="1371" hidden="1"/>
    <col min="9482" max="9483" width="10.5703125" style="1371" hidden="1"/>
    <col min="9484" max="9484" width="13.42578125" style="1371" hidden="1"/>
    <col min="9485" max="9485" width="21.42578125" style="1371" hidden="1"/>
    <col min="9486" max="9486" width="21" style="1371" hidden="1"/>
    <col min="9487" max="9487" width="21.5703125" style="1371" hidden="1"/>
    <col min="9488" max="9488" width="22" style="1371" hidden="1"/>
    <col min="9489" max="9489" width="3" style="1371" hidden="1"/>
    <col min="9490" max="9729" width="10.5703125" style="1371" hidden="1"/>
    <col min="9730" max="9730" width="33.5703125" style="1371" hidden="1"/>
    <col min="9731" max="9735" width="10.5703125" style="1371" hidden="1"/>
    <col min="9736" max="9736" width="4.42578125" style="1371" hidden="1"/>
    <col min="9737" max="9737" width="4.5703125" style="1371" hidden="1"/>
    <col min="9738" max="9739" width="10.5703125" style="1371" hidden="1"/>
    <col min="9740" max="9740" width="13.42578125" style="1371" hidden="1"/>
    <col min="9741" max="9741" width="21.42578125" style="1371" hidden="1"/>
    <col min="9742" max="9742" width="21" style="1371" hidden="1"/>
    <col min="9743" max="9743" width="21.5703125" style="1371" hidden="1"/>
    <col min="9744" max="9744" width="22" style="1371" hidden="1"/>
    <col min="9745" max="9745" width="3" style="1371" hidden="1"/>
    <col min="9746" max="9985" width="10.5703125" style="1371" hidden="1"/>
    <col min="9986" max="9986" width="33.5703125" style="1371" hidden="1"/>
    <col min="9987" max="9991" width="10.5703125" style="1371" hidden="1"/>
    <col min="9992" max="9992" width="4.42578125" style="1371" hidden="1"/>
    <col min="9993" max="9993" width="4.5703125" style="1371" hidden="1"/>
    <col min="9994" max="9995" width="10.5703125" style="1371" hidden="1"/>
    <col min="9996" max="9996" width="13.42578125" style="1371" hidden="1"/>
    <col min="9997" max="9997" width="21.42578125" style="1371" hidden="1"/>
    <col min="9998" max="9998" width="21" style="1371" hidden="1"/>
    <col min="9999" max="9999" width="21.5703125" style="1371" hidden="1"/>
    <col min="10000" max="10000" width="22" style="1371" hidden="1"/>
    <col min="10001" max="10001" width="3" style="1371" hidden="1"/>
    <col min="10002" max="10241" width="10.5703125" style="1371" hidden="1"/>
    <col min="10242" max="10242" width="33.5703125" style="1371" hidden="1"/>
    <col min="10243" max="10247" width="10.5703125" style="1371" hidden="1"/>
    <col min="10248" max="10248" width="4.42578125" style="1371" hidden="1"/>
    <col min="10249" max="10249" width="4.5703125" style="1371" hidden="1"/>
    <col min="10250" max="10251" width="10.5703125" style="1371" hidden="1"/>
    <col min="10252" max="10252" width="13.42578125" style="1371" hidden="1"/>
    <col min="10253" max="10253" width="21.42578125" style="1371" hidden="1"/>
    <col min="10254" max="10254" width="21" style="1371" hidden="1"/>
    <col min="10255" max="10255" width="21.5703125" style="1371" hidden="1"/>
    <col min="10256" max="10256" width="22" style="1371" hidden="1"/>
    <col min="10257" max="10257" width="3" style="1371" hidden="1"/>
    <col min="10258" max="10497" width="10.5703125" style="1371" hidden="1"/>
    <col min="10498" max="10498" width="33.5703125" style="1371" hidden="1"/>
    <col min="10499" max="10503" width="10.5703125" style="1371" hidden="1"/>
    <col min="10504" max="10504" width="4.42578125" style="1371" hidden="1"/>
    <col min="10505" max="10505" width="4.5703125" style="1371" hidden="1"/>
    <col min="10506" max="10507" width="10.5703125" style="1371" hidden="1"/>
    <col min="10508" max="10508" width="13.42578125" style="1371" hidden="1"/>
    <col min="10509" max="10509" width="21.42578125" style="1371" hidden="1"/>
    <col min="10510" max="10510" width="21" style="1371" hidden="1"/>
    <col min="10511" max="10511" width="21.5703125" style="1371" hidden="1"/>
    <col min="10512" max="10512" width="22" style="1371" hidden="1"/>
    <col min="10513" max="10513" width="3" style="1371" hidden="1"/>
    <col min="10514" max="10753" width="10.5703125" style="1371" hidden="1"/>
    <col min="10754" max="10754" width="33.5703125" style="1371" hidden="1"/>
    <col min="10755" max="10759" width="10.5703125" style="1371" hidden="1"/>
    <col min="10760" max="10760" width="4.42578125" style="1371" hidden="1"/>
    <col min="10761" max="10761" width="4.5703125" style="1371" hidden="1"/>
    <col min="10762" max="10763" width="10.5703125" style="1371" hidden="1"/>
    <col min="10764" max="10764" width="13.42578125" style="1371" hidden="1"/>
    <col min="10765" max="10765" width="21.42578125" style="1371" hidden="1"/>
    <col min="10766" max="10766" width="21" style="1371" hidden="1"/>
    <col min="10767" max="10767" width="21.5703125" style="1371" hidden="1"/>
    <col min="10768" max="10768" width="22" style="1371" hidden="1"/>
    <col min="10769" max="10769" width="3" style="1371" hidden="1"/>
    <col min="10770" max="11009" width="10.5703125" style="1371" hidden="1"/>
    <col min="11010" max="11010" width="33.5703125" style="1371" hidden="1"/>
    <col min="11011" max="11015" width="10.5703125" style="1371" hidden="1"/>
    <col min="11016" max="11016" width="4.42578125" style="1371" hidden="1"/>
    <col min="11017" max="11017" width="4.5703125" style="1371" hidden="1"/>
    <col min="11018" max="11019" width="10.5703125" style="1371" hidden="1"/>
    <col min="11020" max="11020" width="13.42578125" style="1371" hidden="1"/>
    <col min="11021" max="11021" width="21.42578125" style="1371" hidden="1"/>
    <col min="11022" max="11022" width="21" style="1371" hidden="1"/>
    <col min="11023" max="11023" width="21.5703125" style="1371" hidden="1"/>
    <col min="11024" max="11024" width="22" style="1371" hidden="1"/>
    <col min="11025" max="11025" width="3" style="1371" hidden="1"/>
    <col min="11026" max="11265" width="10.5703125" style="1371" hidden="1"/>
    <col min="11266" max="11266" width="33.5703125" style="1371" hidden="1"/>
    <col min="11267" max="11271" width="10.5703125" style="1371" hidden="1"/>
    <col min="11272" max="11272" width="4.42578125" style="1371" hidden="1"/>
    <col min="11273" max="11273" width="4.5703125" style="1371" hidden="1"/>
    <col min="11274" max="11275" width="10.5703125" style="1371" hidden="1"/>
    <col min="11276" max="11276" width="13.42578125" style="1371" hidden="1"/>
    <col min="11277" max="11277" width="21.42578125" style="1371" hidden="1"/>
    <col min="11278" max="11278" width="21" style="1371" hidden="1"/>
    <col min="11279" max="11279" width="21.5703125" style="1371" hidden="1"/>
    <col min="11280" max="11280" width="22" style="1371" hidden="1"/>
    <col min="11281" max="11281" width="3" style="1371" hidden="1"/>
    <col min="11282" max="11521" width="10.5703125" style="1371" hidden="1"/>
    <col min="11522" max="11522" width="33.5703125" style="1371" hidden="1"/>
    <col min="11523" max="11527" width="10.5703125" style="1371" hidden="1"/>
    <col min="11528" max="11528" width="4.42578125" style="1371" hidden="1"/>
    <col min="11529" max="11529" width="4.5703125" style="1371" hidden="1"/>
    <col min="11530" max="11531" width="10.5703125" style="1371" hidden="1"/>
    <col min="11532" max="11532" width="13.42578125" style="1371" hidden="1"/>
    <col min="11533" max="11533" width="21.42578125" style="1371" hidden="1"/>
    <col min="11534" max="11534" width="21" style="1371" hidden="1"/>
    <col min="11535" max="11535" width="21.5703125" style="1371" hidden="1"/>
    <col min="11536" max="11536" width="22" style="1371" hidden="1"/>
    <col min="11537" max="11537" width="3" style="1371" hidden="1"/>
    <col min="11538" max="11777" width="10.5703125" style="1371" hidden="1"/>
    <col min="11778" max="11778" width="33.5703125" style="1371" hidden="1"/>
    <col min="11779" max="11783" width="10.5703125" style="1371" hidden="1"/>
    <col min="11784" max="11784" width="4.42578125" style="1371" hidden="1"/>
    <col min="11785" max="11785" width="4.5703125" style="1371" hidden="1"/>
    <col min="11786" max="11787" width="10.5703125" style="1371" hidden="1"/>
    <col min="11788" max="11788" width="13.42578125" style="1371" hidden="1"/>
    <col min="11789" max="11789" width="21.42578125" style="1371" hidden="1"/>
    <col min="11790" max="11790" width="21" style="1371" hidden="1"/>
    <col min="11791" max="11791" width="21.5703125" style="1371" hidden="1"/>
    <col min="11792" max="11792" width="22" style="1371" hidden="1"/>
    <col min="11793" max="11793" width="3" style="1371" hidden="1"/>
    <col min="11794" max="12033" width="10.5703125" style="1371" hidden="1"/>
    <col min="12034" max="12034" width="33.5703125" style="1371" hidden="1"/>
    <col min="12035" max="12039" width="10.5703125" style="1371" hidden="1"/>
    <col min="12040" max="12040" width="4.42578125" style="1371" hidden="1"/>
    <col min="12041" max="12041" width="4.5703125" style="1371" hidden="1"/>
    <col min="12042" max="12043" width="10.5703125" style="1371" hidden="1"/>
    <col min="12044" max="12044" width="13.42578125" style="1371" hidden="1"/>
    <col min="12045" max="12045" width="21.42578125" style="1371" hidden="1"/>
    <col min="12046" max="12046" width="21" style="1371" hidden="1"/>
    <col min="12047" max="12047" width="21.5703125" style="1371" hidden="1"/>
    <col min="12048" max="12048" width="22" style="1371" hidden="1"/>
    <col min="12049" max="12049" width="3" style="1371" hidden="1"/>
    <col min="12050" max="12289" width="10.5703125" style="1371" hidden="1"/>
    <col min="12290" max="12290" width="33.5703125" style="1371" hidden="1"/>
    <col min="12291" max="12295" width="10.5703125" style="1371" hidden="1"/>
    <col min="12296" max="12296" width="4.42578125" style="1371" hidden="1"/>
    <col min="12297" max="12297" width="4.5703125" style="1371" hidden="1"/>
    <col min="12298" max="12299" width="10.5703125" style="1371" hidden="1"/>
    <col min="12300" max="12300" width="13.42578125" style="1371" hidden="1"/>
    <col min="12301" max="12301" width="21.42578125" style="1371" hidden="1"/>
    <col min="12302" max="12302" width="21" style="1371" hidden="1"/>
    <col min="12303" max="12303" width="21.5703125" style="1371" hidden="1"/>
    <col min="12304" max="12304" width="22" style="1371" hidden="1"/>
    <col min="12305" max="12305" width="3" style="1371" hidden="1"/>
    <col min="12306" max="12545" width="10.5703125" style="1371" hidden="1"/>
    <col min="12546" max="12546" width="33.5703125" style="1371" hidden="1"/>
    <col min="12547" max="12551" width="10.5703125" style="1371" hidden="1"/>
    <col min="12552" max="12552" width="4.42578125" style="1371" hidden="1"/>
    <col min="12553" max="12553" width="4.5703125" style="1371" hidden="1"/>
    <col min="12554" max="12555" width="10.5703125" style="1371" hidden="1"/>
    <col min="12556" max="12556" width="13.42578125" style="1371" hidden="1"/>
    <col min="12557" max="12557" width="21.42578125" style="1371" hidden="1"/>
    <col min="12558" max="12558" width="21" style="1371" hidden="1"/>
    <col min="12559" max="12559" width="21.5703125" style="1371" hidden="1"/>
    <col min="12560" max="12560" width="22" style="1371" hidden="1"/>
    <col min="12561" max="12561" width="3" style="1371" hidden="1"/>
    <col min="12562" max="12801" width="10.5703125" style="1371" hidden="1"/>
    <col min="12802" max="12802" width="33.5703125" style="1371" hidden="1"/>
    <col min="12803" max="12807" width="10.5703125" style="1371" hidden="1"/>
    <col min="12808" max="12808" width="4.42578125" style="1371" hidden="1"/>
    <col min="12809" max="12809" width="4.5703125" style="1371" hidden="1"/>
    <col min="12810" max="12811" width="10.5703125" style="1371" hidden="1"/>
    <col min="12812" max="12812" width="13.42578125" style="1371" hidden="1"/>
    <col min="12813" max="12813" width="21.42578125" style="1371" hidden="1"/>
    <col min="12814" max="12814" width="21" style="1371" hidden="1"/>
    <col min="12815" max="12815" width="21.5703125" style="1371" hidden="1"/>
    <col min="12816" max="12816" width="22" style="1371" hidden="1"/>
    <col min="12817" max="12817" width="3" style="1371" hidden="1"/>
    <col min="12818" max="13057" width="10.5703125" style="1371" hidden="1"/>
    <col min="13058" max="13058" width="33.5703125" style="1371" hidden="1"/>
    <col min="13059" max="13063" width="10.5703125" style="1371" hidden="1"/>
    <col min="13064" max="13064" width="4.42578125" style="1371" hidden="1"/>
    <col min="13065" max="13065" width="4.5703125" style="1371" hidden="1"/>
    <col min="13066" max="13067" width="10.5703125" style="1371" hidden="1"/>
    <col min="13068" max="13068" width="13.42578125" style="1371" hidden="1"/>
    <col min="13069" max="13069" width="21.42578125" style="1371" hidden="1"/>
    <col min="13070" max="13070" width="21" style="1371" hidden="1"/>
    <col min="13071" max="13071" width="21.5703125" style="1371" hidden="1"/>
    <col min="13072" max="13072" width="22" style="1371" hidden="1"/>
    <col min="13073" max="13073" width="3" style="1371" hidden="1"/>
    <col min="13074" max="13313" width="10.5703125" style="1371" hidden="1"/>
    <col min="13314" max="13314" width="33.5703125" style="1371" hidden="1"/>
    <col min="13315" max="13319" width="10.5703125" style="1371" hidden="1"/>
    <col min="13320" max="13320" width="4.42578125" style="1371" hidden="1"/>
    <col min="13321" max="13321" width="4.5703125" style="1371" hidden="1"/>
    <col min="13322" max="13323" width="10.5703125" style="1371" hidden="1"/>
    <col min="13324" max="13324" width="13.42578125" style="1371" hidden="1"/>
    <col min="13325" max="13325" width="21.42578125" style="1371" hidden="1"/>
    <col min="13326" max="13326" width="21" style="1371" hidden="1"/>
    <col min="13327" max="13327" width="21.5703125" style="1371" hidden="1"/>
    <col min="13328" max="13328" width="22" style="1371" hidden="1"/>
    <col min="13329" max="13329" width="3" style="1371" hidden="1"/>
    <col min="13330" max="13569" width="10.5703125" style="1371" hidden="1"/>
    <col min="13570" max="13570" width="33.5703125" style="1371" hidden="1"/>
    <col min="13571" max="13575" width="10.5703125" style="1371" hidden="1"/>
    <col min="13576" max="13576" width="4.42578125" style="1371" hidden="1"/>
    <col min="13577" max="13577" width="4.5703125" style="1371" hidden="1"/>
    <col min="13578" max="13579" width="10.5703125" style="1371" hidden="1"/>
    <col min="13580" max="13580" width="13.42578125" style="1371" hidden="1"/>
    <col min="13581" max="13581" width="21.42578125" style="1371" hidden="1"/>
    <col min="13582" max="13582" width="21" style="1371" hidden="1"/>
    <col min="13583" max="13583" width="21.5703125" style="1371" hidden="1"/>
    <col min="13584" max="13584" width="22" style="1371" hidden="1"/>
    <col min="13585" max="13585" width="3" style="1371" hidden="1"/>
    <col min="13586" max="13825" width="10.5703125" style="1371" hidden="1"/>
    <col min="13826" max="13826" width="33.5703125" style="1371" hidden="1"/>
    <col min="13827" max="13831" width="10.5703125" style="1371" hidden="1"/>
    <col min="13832" max="13832" width="4.42578125" style="1371" hidden="1"/>
    <col min="13833" max="13833" width="4.5703125" style="1371" hidden="1"/>
    <col min="13834" max="13835" width="10.5703125" style="1371" hidden="1"/>
    <col min="13836" max="13836" width="13.42578125" style="1371" hidden="1"/>
    <col min="13837" max="13837" width="21.42578125" style="1371" hidden="1"/>
    <col min="13838" max="13838" width="21" style="1371" hidden="1"/>
    <col min="13839" max="13839" width="21.5703125" style="1371" hidden="1"/>
    <col min="13840" max="13840" width="22" style="1371" hidden="1"/>
    <col min="13841" max="13841" width="3" style="1371" hidden="1"/>
    <col min="13842" max="14081" width="10.5703125" style="1371" hidden="1"/>
    <col min="14082" max="14082" width="33.5703125" style="1371" hidden="1"/>
    <col min="14083" max="14087" width="10.5703125" style="1371" hidden="1"/>
    <col min="14088" max="14088" width="4.42578125" style="1371" hidden="1"/>
    <col min="14089" max="14089" width="4.5703125" style="1371" hidden="1"/>
    <col min="14090" max="14091" width="10.5703125" style="1371" hidden="1"/>
    <col min="14092" max="14092" width="13.42578125" style="1371" hidden="1"/>
    <col min="14093" max="14093" width="21.42578125" style="1371" hidden="1"/>
    <col min="14094" max="14094" width="21" style="1371" hidden="1"/>
    <col min="14095" max="14095" width="21.5703125" style="1371" hidden="1"/>
    <col min="14096" max="14096" width="22" style="1371" hidden="1"/>
    <col min="14097" max="14097" width="3" style="1371" hidden="1"/>
    <col min="14098" max="14337" width="10.5703125" style="1371" hidden="1"/>
    <col min="14338" max="14338" width="33.5703125" style="1371" hidden="1"/>
    <col min="14339" max="14343" width="10.5703125" style="1371" hidden="1"/>
    <col min="14344" max="14344" width="4.42578125" style="1371" hidden="1"/>
    <col min="14345" max="14345" width="4.5703125" style="1371" hidden="1"/>
    <col min="14346" max="14347" width="10.5703125" style="1371" hidden="1"/>
    <col min="14348" max="14348" width="13.42578125" style="1371" hidden="1"/>
    <col min="14349" max="14349" width="21.42578125" style="1371" hidden="1"/>
    <col min="14350" max="14350" width="21" style="1371" hidden="1"/>
    <col min="14351" max="14351" width="21.5703125" style="1371" hidden="1"/>
    <col min="14352" max="14352" width="22" style="1371" hidden="1"/>
    <col min="14353" max="14353" width="3" style="1371" hidden="1"/>
    <col min="14354" max="14593" width="10.5703125" style="1371" hidden="1"/>
    <col min="14594" max="14594" width="33.5703125" style="1371" hidden="1"/>
    <col min="14595" max="14599" width="10.5703125" style="1371" hidden="1"/>
    <col min="14600" max="14600" width="4.42578125" style="1371" hidden="1"/>
    <col min="14601" max="14601" width="4.5703125" style="1371" hidden="1"/>
    <col min="14602" max="14603" width="10.5703125" style="1371" hidden="1"/>
    <col min="14604" max="14604" width="13.42578125" style="1371" hidden="1"/>
    <col min="14605" max="14605" width="21.42578125" style="1371" hidden="1"/>
    <col min="14606" max="14606" width="21" style="1371" hidden="1"/>
    <col min="14607" max="14607" width="21.5703125" style="1371" hidden="1"/>
    <col min="14608" max="14608" width="22" style="1371" hidden="1"/>
    <col min="14609" max="14609" width="3" style="1371" hidden="1"/>
    <col min="14610" max="14849" width="10.5703125" style="1371" hidden="1"/>
    <col min="14850" max="14850" width="33.5703125" style="1371" hidden="1"/>
    <col min="14851" max="14855" width="10.5703125" style="1371" hidden="1"/>
    <col min="14856" max="14856" width="4.42578125" style="1371" hidden="1"/>
    <col min="14857" max="14857" width="4.5703125" style="1371" hidden="1"/>
    <col min="14858" max="14859" width="10.5703125" style="1371" hidden="1"/>
    <col min="14860" max="14860" width="13.42578125" style="1371" hidden="1"/>
    <col min="14861" max="14861" width="21.42578125" style="1371" hidden="1"/>
    <col min="14862" max="14862" width="21" style="1371" hidden="1"/>
    <col min="14863" max="14863" width="21.5703125" style="1371" hidden="1"/>
    <col min="14864" max="14864" width="22" style="1371" hidden="1"/>
    <col min="14865" max="14865" width="3" style="1371" hidden="1"/>
    <col min="14866" max="15105" width="10.5703125" style="1371" hidden="1"/>
    <col min="15106" max="15106" width="33.5703125" style="1371" hidden="1"/>
    <col min="15107" max="15111" width="10.5703125" style="1371" hidden="1"/>
    <col min="15112" max="15112" width="4.42578125" style="1371" hidden="1"/>
    <col min="15113" max="15113" width="4.5703125" style="1371" hidden="1"/>
    <col min="15114" max="15115" width="10.5703125" style="1371" hidden="1"/>
    <col min="15116" max="15116" width="13.42578125" style="1371" hidden="1"/>
    <col min="15117" max="15117" width="21.42578125" style="1371" hidden="1"/>
    <col min="15118" max="15118" width="21" style="1371" hidden="1"/>
    <col min="15119" max="15119" width="21.5703125" style="1371" hidden="1"/>
    <col min="15120" max="15120" width="22" style="1371" hidden="1"/>
    <col min="15121" max="15121" width="3" style="1371" hidden="1"/>
    <col min="15122" max="15361" width="10.5703125" style="1371" hidden="1"/>
    <col min="15362" max="15362" width="33.5703125" style="1371" hidden="1"/>
    <col min="15363" max="15367" width="10.5703125" style="1371" hidden="1"/>
    <col min="15368" max="15368" width="4.42578125" style="1371" hidden="1"/>
    <col min="15369" max="15369" width="4.5703125" style="1371" hidden="1"/>
    <col min="15370" max="15371" width="10.5703125" style="1371" hidden="1"/>
    <col min="15372" max="15372" width="13.42578125" style="1371" hidden="1"/>
    <col min="15373" max="15373" width="21.42578125" style="1371" hidden="1"/>
    <col min="15374" max="15374" width="21" style="1371" hidden="1"/>
    <col min="15375" max="15375" width="21.5703125" style="1371" hidden="1"/>
    <col min="15376" max="15376" width="22" style="1371" hidden="1"/>
    <col min="15377" max="15377" width="3" style="1371" hidden="1"/>
    <col min="15378" max="15617" width="10.5703125" style="1371" hidden="1"/>
    <col min="15618" max="15618" width="33.5703125" style="1371" hidden="1"/>
    <col min="15619" max="15623" width="10.5703125" style="1371" hidden="1"/>
    <col min="15624" max="15624" width="4.42578125" style="1371" hidden="1"/>
    <col min="15625" max="15625" width="4.5703125" style="1371" hidden="1"/>
    <col min="15626" max="15627" width="10.5703125" style="1371" hidden="1"/>
    <col min="15628" max="15628" width="13.42578125" style="1371" hidden="1"/>
    <col min="15629" max="15629" width="21.42578125" style="1371" hidden="1"/>
    <col min="15630" max="15630" width="21" style="1371" hidden="1"/>
    <col min="15631" max="15631" width="21.5703125" style="1371" hidden="1"/>
    <col min="15632" max="15632" width="22" style="1371" hidden="1"/>
    <col min="15633" max="15633" width="3" style="1371" hidden="1"/>
    <col min="15634" max="15873" width="10.5703125" style="1371" hidden="1"/>
    <col min="15874" max="15874" width="33.5703125" style="1371" hidden="1"/>
    <col min="15875" max="15879" width="10.5703125" style="1371" hidden="1"/>
    <col min="15880" max="15880" width="4.42578125" style="1371" hidden="1"/>
    <col min="15881" max="15881" width="4.5703125" style="1371" hidden="1"/>
    <col min="15882" max="15883" width="10.5703125" style="1371" hidden="1"/>
    <col min="15884" max="15884" width="13.42578125" style="1371" hidden="1"/>
    <col min="15885" max="15885" width="21.42578125" style="1371" hidden="1"/>
    <col min="15886" max="15886" width="21" style="1371" hidden="1"/>
    <col min="15887" max="15887" width="21.5703125" style="1371" hidden="1"/>
    <col min="15888" max="15888" width="22" style="1371" hidden="1"/>
    <col min="15889" max="15889" width="3" style="1371" hidden="1"/>
    <col min="15890" max="16129" width="10.5703125" style="1371" hidden="1"/>
    <col min="16130" max="16130" width="33.5703125" style="1371" hidden="1"/>
    <col min="16131" max="16135" width="10.5703125" style="1371" hidden="1"/>
    <col min="16136" max="16136" width="4.42578125" style="1371" hidden="1"/>
    <col min="16137" max="16137" width="4.5703125" style="1371" hidden="1"/>
    <col min="16138" max="16139" width="10.5703125" style="1371" hidden="1"/>
    <col min="16140" max="16140" width="13.42578125" style="1371" hidden="1"/>
    <col min="16141" max="16141" width="21.42578125" style="1371" hidden="1"/>
    <col min="16142" max="16142" width="21" style="1371" hidden="1"/>
    <col min="16143" max="16143" width="21.5703125" style="1371" hidden="1"/>
    <col min="16144" max="16144" width="22" style="1371" hidden="1"/>
    <col min="16145" max="16145" width="3" style="1371" hidden="1"/>
    <col min="16146" max="16384" width="10.5703125" style="1371" hidden="1"/>
  </cols>
  <sheetData>
    <row r="1" spans="1:32" ht="12" customHeight="1">
      <c r="A1" s="1372"/>
      <c r="B1" s="141" t="s">
        <v>126</v>
      </c>
      <c r="C1" s="1372"/>
      <c r="D1" s="1372"/>
      <c r="E1" s="1372"/>
      <c r="F1" s="1372"/>
      <c r="G1" s="1372"/>
      <c r="H1" s="1372"/>
      <c r="I1" s="1372"/>
      <c r="J1" s="1372"/>
      <c r="K1" s="1372"/>
      <c r="L1" s="1372"/>
      <c r="M1" s="1372"/>
      <c r="N1" s="1372"/>
      <c r="O1" s="1372"/>
      <c r="P1" s="1372"/>
      <c r="Q1" s="1372"/>
      <c r="R1" s="1372"/>
      <c r="S1" s="1372"/>
    </row>
    <row r="2" spans="1:32" s="1375" customFormat="1" ht="20.100000000000001" customHeight="1">
      <c r="B2" s="1380" t="s">
        <v>1257</v>
      </c>
      <c r="C2" s="1379"/>
      <c r="D2" s="1379"/>
      <c r="E2" s="1379"/>
      <c r="F2" s="1379"/>
      <c r="G2" s="1377"/>
      <c r="H2" s="1378"/>
      <c r="I2" s="1378"/>
      <c r="J2" s="1377"/>
      <c r="K2" s="1377"/>
      <c r="L2" s="1377"/>
      <c r="M2" s="1377"/>
      <c r="N2" s="1377"/>
      <c r="O2" s="1377"/>
      <c r="P2" s="1376"/>
    </row>
    <row r="3" spans="1:32" ht="23.1" customHeight="1">
      <c r="B3" s="2178" t="s">
        <v>1256</v>
      </c>
      <c r="C3" s="2179"/>
      <c r="D3" s="2179"/>
      <c r="E3" s="2179"/>
      <c r="F3" s="2179"/>
      <c r="G3" s="2179"/>
      <c r="H3" s="2179"/>
      <c r="I3" s="2179"/>
      <c r="J3" s="2179"/>
      <c r="K3" s="2179"/>
      <c r="L3" s="2179"/>
      <c r="M3" s="2182" t="str">
        <f>CurrQtr</f>
        <v>Q3 2022</v>
      </c>
      <c r="N3" s="2183"/>
      <c r="O3" s="2189" t="str">
        <f>LastQtr</f>
        <v>Q2 2022</v>
      </c>
      <c r="P3" s="2190"/>
    </row>
    <row r="4" spans="1:32" ht="25.5">
      <c r="B4" s="2191" t="s">
        <v>162</v>
      </c>
      <c r="C4" s="2192"/>
      <c r="D4" s="2192"/>
      <c r="E4" s="2192"/>
      <c r="F4" s="2192"/>
      <c r="G4" s="2192"/>
      <c r="H4" s="2192"/>
      <c r="I4" s="2192"/>
      <c r="J4" s="2192"/>
      <c r="K4" s="2192"/>
      <c r="L4" s="2192"/>
      <c r="M4" s="1782" t="s">
        <v>1255</v>
      </c>
      <c r="N4" s="1783" t="s">
        <v>1441</v>
      </c>
      <c r="O4" s="1784" t="s">
        <v>1255</v>
      </c>
      <c r="P4" s="1783" t="s">
        <v>1254</v>
      </c>
    </row>
    <row r="5" spans="1:32" ht="7.5" customHeight="1">
      <c r="B5" s="1785"/>
      <c r="C5" s="1785"/>
      <c r="D5" s="1785"/>
      <c r="E5" s="1785"/>
      <c r="F5" s="1785"/>
      <c r="G5" s="1785"/>
      <c r="H5" s="1785"/>
      <c r="I5" s="1785"/>
      <c r="J5" s="1785"/>
      <c r="K5" s="1785"/>
      <c r="L5" s="1785"/>
      <c r="M5" s="1786"/>
      <c r="N5" s="1787"/>
      <c r="O5" s="1785"/>
      <c r="P5" s="1785"/>
    </row>
    <row r="6" spans="1:32" ht="19.5" customHeight="1">
      <c r="B6" s="1788" t="s">
        <v>1253</v>
      </c>
      <c r="C6" s="1789"/>
      <c r="D6" s="1789"/>
      <c r="E6" s="1789"/>
      <c r="F6" s="1789"/>
      <c r="G6" s="1789"/>
      <c r="H6" s="1789"/>
      <c r="I6" s="1789"/>
      <c r="J6" s="1789"/>
      <c r="K6" s="1789"/>
      <c r="L6" s="1790"/>
      <c r="M6" s="1791">
        <v>387064</v>
      </c>
      <c r="N6" s="1792">
        <v>19377</v>
      </c>
      <c r="O6" s="1793">
        <v>374586</v>
      </c>
      <c r="P6" s="1730">
        <v>18374</v>
      </c>
    </row>
    <row r="7" spans="1:32">
      <c r="B7" s="1794" t="s">
        <v>1442</v>
      </c>
      <c r="C7" s="1795"/>
      <c r="D7" s="1795"/>
      <c r="E7" s="1795"/>
      <c r="F7" s="1795"/>
      <c r="G7" s="1795"/>
      <c r="H7" s="1795"/>
      <c r="I7" s="1795"/>
      <c r="J7" s="1795"/>
      <c r="K7" s="1795"/>
      <c r="L7" s="1795"/>
      <c r="M7" s="1796">
        <v>18873</v>
      </c>
      <c r="N7" s="1797">
        <v>1432</v>
      </c>
      <c r="O7" s="1798">
        <v>15246</v>
      </c>
      <c r="P7" s="1723">
        <v>1276</v>
      </c>
      <c r="AF7" s="1374"/>
    </row>
    <row r="8" spans="1:32">
      <c r="B8" s="1794" t="s">
        <v>1443</v>
      </c>
      <c r="C8" s="1795"/>
      <c r="D8" s="1795"/>
      <c r="E8" s="1795"/>
      <c r="F8" s="1795"/>
      <c r="G8" s="1795"/>
      <c r="H8" s="1795"/>
      <c r="I8" s="1795"/>
      <c r="J8" s="1795"/>
      <c r="K8" s="1795"/>
      <c r="L8" s="1795"/>
      <c r="M8" s="1796">
        <v>-1678</v>
      </c>
      <c r="N8" s="1797">
        <v>-162</v>
      </c>
      <c r="O8" s="1798">
        <v>-2393</v>
      </c>
      <c r="P8" s="1723">
        <v>-52</v>
      </c>
      <c r="AF8" s="1374"/>
    </row>
    <row r="9" spans="1:32">
      <c r="B9" s="1794" t="s">
        <v>1444</v>
      </c>
      <c r="C9" s="1795"/>
      <c r="D9" s="1795"/>
      <c r="E9" s="1795"/>
      <c r="F9" s="1795"/>
      <c r="G9" s="1795"/>
      <c r="H9" s="1795"/>
      <c r="I9" s="1795"/>
      <c r="J9" s="1795"/>
      <c r="K9" s="1795"/>
      <c r="L9" s="1795"/>
      <c r="M9" s="1796">
        <v>-5521</v>
      </c>
      <c r="N9" s="1797">
        <v>-112</v>
      </c>
      <c r="O9" s="1798">
        <v>-360</v>
      </c>
      <c r="P9" s="1723">
        <v>-360</v>
      </c>
      <c r="AF9" s="1374"/>
    </row>
    <row r="10" spans="1:32">
      <c r="B10" s="1799" t="s">
        <v>1445</v>
      </c>
      <c r="C10" s="1800"/>
      <c r="D10" s="1800"/>
      <c r="E10" s="1800"/>
      <c r="F10" s="1800"/>
      <c r="G10" s="1800"/>
      <c r="H10" s="1800"/>
      <c r="I10" s="1800"/>
      <c r="J10" s="1800"/>
      <c r="K10" s="1800"/>
      <c r="L10" s="1800"/>
      <c r="M10" s="1801">
        <v>-1601</v>
      </c>
      <c r="N10" s="1802">
        <v>0</v>
      </c>
      <c r="O10" s="1803">
        <v>0</v>
      </c>
      <c r="P10" s="1804">
        <v>0</v>
      </c>
    </row>
    <row r="11" spans="1:32">
      <c r="B11" s="1799" t="s">
        <v>1238</v>
      </c>
      <c r="C11" s="1800"/>
      <c r="D11" s="1800"/>
      <c r="E11" s="1800"/>
      <c r="F11" s="1800"/>
      <c r="G11" s="1800"/>
      <c r="H11" s="1800"/>
      <c r="I11" s="1800"/>
      <c r="J11" s="1800"/>
      <c r="K11" s="1800"/>
      <c r="L11" s="1800"/>
      <c r="M11" s="1801">
        <v>0</v>
      </c>
      <c r="N11" s="1802">
        <v>0</v>
      </c>
      <c r="O11" s="1803">
        <v>-353</v>
      </c>
      <c r="P11" s="1804">
        <v>0</v>
      </c>
    </row>
    <row r="12" spans="1:32">
      <c r="B12" s="1799" t="s">
        <v>1252</v>
      </c>
      <c r="C12" s="1800"/>
      <c r="D12" s="1800"/>
      <c r="E12" s="1800"/>
      <c r="F12" s="1800"/>
      <c r="G12" s="1800"/>
      <c r="H12" s="1800"/>
      <c r="I12" s="1800"/>
      <c r="J12" s="1800"/>
      <c r="K12" s="1800"/>
      <c r="L12" s="1800"/>
      <c r="M12" s="1801">
        <v>-3487</v>
      </c>
      <c r="N12" s="1802">
        <v>40</v>
      </c>
      <c r="O12" s="1803">
        <v>338</v>
      </c>
      <c r="P12" s="1804">
        <v>139</v>
      </c>
    </row>
    <row r="13" spans="1:32">
      <c r="B13" s="1805" t="s">
        <v>179</v>
      </c>
      <c r="C13" s="1806"/>
      <c r="D13" s="1806"/>
      <c r="E13" s="1806"/>
      <c r="F13" s="1806"/>
      <c r="G13" s="1806"/>
      <c r="H13" s="1806"/>
      <c r="I13" s="1806"/>
      <c r="J13" s="1806"/>
      <c r="K13" s="1806"/>
      <c r="L13" s="1806"/>
      <c r="M13" s="1807">
        <v>-222</v>
      </c>
      <c r="N13" s="1808">
        <v>0</v>
      </c>
      <c r="O13" s="1809">
        <v>0</v>
      </c>
      <c r="P13" s="1810">
        <v>0</v>
      </c>
    </row>
    <row r="14" spans="1:32">
      <c r="B14" s="1811" t="s">
        <v>1251</v>
      </c>
      <c r="C14" s="1812"/>
      <c r="D14" s="1812"/>
      <c r="E14" s="1812"/>
      <c r="F14" s="1812"/>
      <c r="G14" s="1812"/>
      <c r="H14" s="1812"/>
      <c r="I14" s="1812"/>
      <c r="J14" s="1812"/>
      <c r="K14" s="1812"/>
      <c r="L14" s="1812"/>
      <c r="M14" s="1813">
        <v>393428</v>
      </c>
      <c r="N14" s="1814">
        <v>20575</v>
      </c>
      <c r="O14" s="1815">
        <v>387064</v>
      </c>
      <c r="P14" s="1816">
        <v>19377</v>
      </c>
    </row>
    <row r="15" spans="1:32" ht="6" customHeight="1">
      <c r="B15" s="1817"/>
      <c r="C15" s="1746"/>
      <c r="D15" s="1746"/>
      <c r="E15" s="1746"/>
      <c r="F15" s="1746"/>
      <c r="G15" s="1746"/>
      <c r="H15" s="1746"/>
      <c r="I15" s="1746"/>
      <c r="J15" s="1746"/>
      <c r="K15" s="1746"/>
      <c r="L15" s="1746"/>
      <c r="M15" s="1746"/>
      <c r="N15" s="1746"/>
      <c r="O15" s="1746"/>
      <c r="P15" s="1746"/>
    </row>
    <row r="16" spans="1:32">
      <c r="B16" s="1818" t="s">
        <v>1250</v>
      </c>
      <c r="C16" s="1818"/>
      <c r="D16" s="1818"/>
      <c r="E16" s="1818"/>
      <c r="F16" s="1818"/>
      <c r="G16" s="1818"/>
      <c r="H16" s="1818"/>
      <c r="I16" s="1818"/>
      <c r="J16" s="1818"/>
      <c r="K16" s="1818"/>
      <c r="L16" s="1818"/>
      <c r="M16" s="1818"/>
      <c r="N16" s="1818"/>
      <c r="O16" s="1818"/>
      <c r="P16" s="1818"/>
    </row>
    <row r="17" spans="2:16">
      <c r="B17" s="1818" t="s">
        <v>948</v>
      </c>
      <c r="C17" s="1818"/>
      <c r="D17" s="1818"/>
      <c r="E17" s="1818"/>
      <c r="F17" s="1818"/>
      <c r="G17" s="1818"/>
      <c r="H17" s="1818"/>
      <c r="I17" s="1818"/>
      <c r="J17" s="1818"/>
      <c r="K17" s="1818"/>
      <c r="L17" s="1818"/>
      <c r="M17" s="1818"/>
      <c r="N17" s="1818"/>
      <c r="O17" s="1818"/>
      <c r="P17" s="1818"/>
    </row>
    <row r="18" spans="2:16">
      <c r="B18" s="2184" t="s">
        <v>1249</v>
      </c>
      <c r="C18" s="2184"/>
      <c r="D18" s="2184"/>
      <c r="E18" s="2184"/>
      <c r="F18" s="2184"/>
      <c r="G18" s="2184"/>
      <c r="H18" s="2184"/>
      <c r="I18" s="2184"/>
      <c r="J18" s="2184"/>
      <c r="K18" s="2184"/>
      <c r="L18" s="2184"/>
      <c r="M18" s="2184"/>
      <c r="N18" s="2184"/>
      <c r="O18" s="2184"/>
      <c r="P18" s="2184"/>
    </row>
    <row r="19" spans="2:16" ht="17.100000000000001" customHeight="1">
      <c r="B19" s="1818" t="s">
        <v>1248</v>
      </c>
      <c r="C19" s="1818"/>
      <c r="D19" s="1818"/>
      <c r="E19" s="1818"/>
      <c r="F19" s="1818"/>
      <c r="G19" s="1818"/>
      <c r="H19" s="1818"/>
      <c r="I19" s="1818"/>
      <c r="J19" s="1818"/>
      <c r="K19" s="1818"/>
      <c r="L19" s="1818"/>
      <c r="M19" s="1818"/>
      <c r="N19" s="1818"/>
      <c r="O19" s="1818"/>
      <c r="P19" s="1818"/>
    </row>
    <row r="20" spans="2:16">
      <c r="B20" s="2184"/>
      <c r="C20" s="2184"/>
      <c r="D20" s="2184"/>
      <c r="E20" s="2184"/>
      <c r="F20" s="2184"/>
      <c r="G20" s="2184"/>
      <c r="H20" s="2184"/>
      <c r="I20" s="2184"/>
      <c r="J20" s="2184"/>
      <c r="K20" s="2184"/>
      <c r="L20" s="2184"/>
      <c r="M20" s="2184"/>
      <c r="N20" s="2184"/>
      <c r="O20" s="2184"/>
      <c r="P20" s="2184"/>
    </row>
    <row r="21" spans="2:16" ht="15" customHeight="1">
      <c r="B21" s="1819"/>
      <c r="C21" s="1819"/>
      <c r="D21" s="1819"/>
      <c r="E21" s="1819"/>
      <c r="F21" s="1819"/>
      <c r="G21" s="1819"/>
      <c r="H21" s="1819"/>
      <c r="I21" s="1819"/>
      <c r="J21" s="1819"/>
      <c r="K21" s="1819"/>
      <c r="L21" s="1819"/>
      <c r="M21" s="1819"/>
      <c r="N21" s="1819"/>
      <c r="O21" s="1819"/>
      <c r="P21" s="1819"/>
    </row>
    <row r="22" spans="2:16" hidden="1">
      <c r="B22" s="1819"/>
      <c r="C22" s="1819"/>
      <c r="D22" s="1819"/>
      <c r="E22" s="1819"/>
      <c r="F22" s="1819"/>
      <c r="G22" s="1819"/>
      <c r="H22" s="1819"/>
      <c r="I22" s="1819"/>
      <c r="J22" s="1819"/>
      <c r="K22" s="1819"/>
      <c r="L22" s="1819"/>
      <c r="M22" s="1819"/>
      <c r="N22" s="1819"/>
      <c r="O22" s="1819"/>
      <c r="P22" s="1819"/>
    </row>
    <row r="23" spans="2:16" ht="17.100000000000001" hidden="1" customHeight="1" thickBot="1">
      <c r="B23" s="1295"/>
      <c r="C23" s="1819"/>
      <c r="D23" s="1819"/>
      <c r="E23" s="1819"/>
      <c r="F23" s="1819"/>
      <c r="G23" s="1819"/>
      <c r="H23" s="1819"/>
      <c r="I23" s="1819"/>
      <c r="J23" s="1819"/>
      <c r="K23" s="1819"/>
      <c r="L23" s="1819"/>
      <c r="M23" s="1819"/>
      <c r="N23" s="1819"/>
      <c r="O23" s="1819"/>
      <c r="P23" s="1819"/>
    </row>
    <row r="24" spans="2:16" ht="14.85" hidden="1" customHeight="1" thickBot="1">
      <c r="B24" s="1819"/>
      <c r="C24" s="1819"/>
      <c r="D24" s="1819"/>
      <c r="E24" s="1819"/>
      <c r="F24" s="1819"/>
      <c r="G24" s="1819"/>
      <c r="H24" s="1819"/>
      <c r="I24" s="1819"/>
      <c r="J24" s="1819"/>
      <c r="K24" s="1819"/>
      <c r="L24" s="1819"/>
      <c r="M24" s="1819"/>
      <c r="N24" s="1819"/>
      <c r="O24" s="1819"/>
      <c r="P24" s="1819"/>
    </row>
    <row r="25" spans="2:16">
      <c r="B25" s="2178" t="s">
        <v>1247</v>
      </c>
      <c r="C25" s="2179"/>
      <c r="D25" s="2179"/>
      <c r="E25" s="2179"/>
      <c r="F25" s="2179"/>
      <c r="G25" s="2179"/>
      <c r="H25" s="2179"/>
      <c r="I25" s="2179"/>
      <c r="J25" s="2179"/>
      <c r="K25" s="2179"/>
      <c r="L25" s="2179"/>
      <c r="M25" s="2179"/>
      <c r="N25" s="2179"/>
      <c r="O25" s="2185" t="str">
        <f>M3</f>
        <v>Q3 2022</v>
      </c>
      <c r="P25" s="2187" t="str">
        <f>+O3</f>
        <v>Q2 2022</v>
      </c>
    </row>
    <row r="26" spans="2:16">
      <c r="B26" s="2180" t="s">
        <v>162</v>
      </c>
      <c r="C26" s="2181"/>
      <c r="D26" s="2181"/>
      <c r="E26" s="2181"/>
      <c r="F26" s="2181"/>
      <c r="G26" s="2181"/>
      <c r="H26" s="2181"/>
      <c r="I26" s="2181"/>
      <c r="J26" s="2181"/>
      <c r="K26" s="2181"/>
      <c r="L26" s="2181"/>
      <c r="M26" s="2181"/>
      <c r="N26" s="2181"/>
      <c r="O26" s="2186"/>
      <c r="P26" s="2188"/>
    </row>
    <row r="27" spans="2:16" ht="7.5" customHeight="1">
      <c r="B27" s="1794"/>
      <c r="C27" s="1795"/>
      <c r="D27" s="1795"/>
      <c r="E27" s="1795"/>
      <c r="F27" s="1795"/>
      <c r="G27" s="1795"/>
      <c r="H27" s="1795"/>
      <c r="I27" s="1795"/>
      <c r="J27" s="1795"/>
      <c r="K27" s="1795"/>
      <c r="L27" s="1795"/>
      <c r="M27" s="1795"/>
      <c r="N27" s="1795"/>
      <c r="O27" s="1820"/>
      <c r="P27" s="1821"/>
    </row>
    <row r="28" spans="2:16">
      <c r="B28" s="1794" t="s">
        <v>1246</v>
      </c>
      <c r="C28" s="1795"/>
      <c r="D28" s="1795"/>
      <c r="E28" s="1795"/>
      <c r="F28" s="1795"/>
      <c r="G28" s="1795"/>
      <c r="H28" s="1795"/>
      <c r="I28" s="1795"/>
      <c r="J28" s="1795"/>
      <c r="K28" s="1795"/>
      <c r="L28" s="1795"/>
      <c r="M28" s="1795"/>
      <c r="N28" s="1795"/>
      <c r="O28" s="1822">
        <v>8181</v>
      </c>
      <c r="P28" s="1823">
        <v>9423</v>
      </c>
    </row>
    <row r="29" spans="2:16">
      <c r="B29" s="1794" t="s">
        <v>1446</v>
      </c>
      <c r="C29" s="1795"/>
      <c r="D29" s="1795"/>
      <c r="E29" s="1795"/>
      <c r="F29" s="1795"/>
      <c r="G29" s="1795"/>
      <c r="H29" s="1795"/>
      <c r="I29" s="1795"/>
      <c r="J29" s="1795"/>
      <c r="K29" s="1795"/>
      <c r="L29" s="1795"/>
      <c r="M29" s="1795"/>
      <c r="N29" s="1795"/>
      <c r="O29" s="1822">
        <v>929</v>
      </c>
      <c r="P29" s="1823">
        <v>-1845</v>
      </c>
    </row>
    <row r="30" spans="2:16">
      <c r="B30" s="1794" t="s">
        <v>1447</v>
      </c>
      <c r="C30" s="1795"/>
      <c r="D30" s="1795"/>
      <c r="E30" s="1795"/>
      <c r="F30" s="1795"/>
      <c r="G30" s="1795"/>
      <c r="H30" s="1795"/>
      <c r="I30" s="1795"/>
      <c r="J30" s="1795"/>
      <c r="K30" s="1795"/>
      <c r="L30" s="1795"/>
      <c r="M30" s="1795"/>
      <c r="N30" s="1795"/>
      <c r="O30" s="1824">
        <v>-2</v>
      </c>
      <c r="P30" s="1825">
        <v>603</v>
      </c>
    </row>
    <row r="31" spans="2:16">
      <c r="B31" s="1799" t="s">
        <v>1448</v>
      </c>
      <c r="C31" s="1800"/>
      <c r="D31" s="1800"/>
      <c r="E31" s="1800"/>
      <c r="F31" s="1800"/>
      <c r="G31" s="1800"/>
      <c r="H31" s="1800"/>
      <c r="I31" s="1800"/>
      <c r="J31" s="1800"/>
      <c r="K31" s="1800"/>
      <c r="L31" s="1800"/>
      <c r="M31" s="1800"/>
      <c r="N31" s="1800"/>
      <c r="O31" s="1826">
        <v>0</v>
      </c>
      <c r="P31" s="1827">
        <v>0</v>
      </c>
    </row>
    <row r="32" spans="2:16">
      <c r="B32" s="1794" t="s">
        <v>1245</v>
      </c>
      <c r="C32" s="1795"/>
      <c r="D32" s="1795"/>
      <c r="E32" s="1795"/>
      <c r="F32" s="1795"/>
      <c r="G32" s="1795"/>
      <c r="H32" s="1795"/>
      <c r="I32" s="1795"/>
      <c r="J32" s="1795"/>
      <c r="K32" s="1795"/>
      <c r="L32" s="1795"/>
      <c r="M32" s="1795"/>
      <c r="N32" s="1795"/>
      <c r="O32" s="1824">
        <v>0</v>
      </c>
      <c r="P32" s="1825">
        <v>0</v>
      </c>
    </row>
    <row r="33" spans="2:16">
      <c r="B33" s="1828" t="s">
        <v>179</v>
      </c>
      <c r="C33" s="1829"/>
      <c r="D33" s="1829"/>
      <c r="E33" s="1829"/>
      <c r="F33" s="1829"/>
      <c r="G33" s="1829"/>
      <c r="H33" s="1829"/>
      <c r="I33" s="1829"/>
      <c r="J33" s="1829"/>
      <c r="K33" s="1829"/>
      <c r="L33" s="1829"/>
      <c r="M33" s="1829"/>
      <c r="N33" s="1829"/>
      <c r="O33" s="1830">
        <v>0</v>
      </c>
      <c r="P33" s="1831">
        <v>0</v>
      </c>
    </row>
    <row r="34" spans="2:16" ht="18" customHeight="1">
      <c r="B34" s="1832" t="s">
        <v>1244</v>
      </c>
      <c r="C34" s="1833"/>
      <c r="D34" s="1833"/>
      <c r="E34" s="1833"/>
      <c r="F34" s="1833"/>
      <c r="G34" s="1833"/>
      <c r="H34" s="1833"/>
      <c r="I34" s="1833"/>
      <c r="J34" s="1833"/>
      <c r="K34" s="1833"/>
      <c r="L34" s="1833"/>
      <c r="M34" s="1833"/>
      <c r="N34" s="1833"/>
      <c r="O34" s="1834">
        <v>9108</v>
      </c>
      <c r="P34" s="1835">
        <v>8181</v>
      </c>
    </row>
    <row r="35" spans="2:16" ht="5.25" customHeight="1">
      <c r="B35" s="1819"/>
      <c r="C35" s="1819"/>
      <c r="D35" s="1819"/>
      <c r="E35" s="1819"/>
      <c r="F35" s="1819"/>
      <c r="G35" s="1819"/>
      <c r="H35" s="1819"/>
      <c r="I35" s="1819"/>
      <c r="J35" s="1819"/>
      <c r="K35" s="1819"/>
      <c r="L35" s="1819"/>
      <c r="M35" s="1819"/>
      <c r="N35" s="1819"/>
      <c r="O35" s="1819"/>
      <c r="P35" s="1819"/>
    </row>
    <row r="36" spans="2:16">
      <c r="B36" s="1836" t="s">
        <v>1243</v>
      </c>
      <c r="C36" s="1819"/>
      <c r="D36" s="1819"/>
      <c r="E36" s="1819"/>
      <c r="F36" s="1819"/>
      <c r="G36" s="1819"/>
      <c r="H36" s="1819"/>
      <c r="I36" s="1819"/>
      <c r="J36" s="1819"/>
      <c r="K36" s="1819"/>
      <c r="L36" s="1819"/>
      <c r="M36" s="1819"/>
      <c r="N36" s="1819"/>
      <c r="O36" s="1819"/>
      <c r="P36" s="1819"/>
    </row>
    <row r="37" spans="2:16">
      <c r="B37" s="1836" t="s">
        <v>1242</v>
      </c>
      <c r="C37" s="1819"/>
      <c r="D37" s="1819"/>
      <c r="E37" s="1819"/>
      <c r="F37" s="1819"/>
      <c r="G37" s="1819"/>
      <c r="H37" s="1819"/>
      <c r="I37" s="1819"/>
      <c r="J37" s="1819"/>
      <c r="K37" s="1819"/>
      <c r="L37" s="1819"/>
      <c r="M37" s="1819"/>
      <c r="N37" s="1819"/>
      <c r="O37" s="1819"/>
      <c r="P37" s="1819"/>
    </row>
    <row r="38" spans="2:16">
      <c r="B38" s="1837" t="s">
        <v>1241</v>
      </c>
      <c r="C38" s="1746"/>
      <c r="D38" s="1746"/>
      <c r="E38" s="1746"/>
      <c r="F38" s="1746"/>
      <c r="G38" s="1746"/>
      <c r="H38" s="1746"/>
      <c r="I38" s="1746"/>
      <c r="J38" s="1746"/>
      <c r="K38" s="1746"/>
      <c r="L38" s="1746"/>
      <c r="M38" s="1746"/>
      <c r="N38" s="1746"/>
      <c r="O38" s="1746"/>
      <c r="P38" s="1819"/>
    </row>
    <row r="39" spans="2:16">
      <c r="B39" s="1837"/>
      <c r="C39" s="862"/>
      <c r="D39" s="862"/>
      <c r="E39" s="862"/>
      <c r="F39" s="862"/>
      <c r="G39" s="1373"/>
      <c r="H39" s="862"/>
      <c r="I39" s="862"/>
      <c r="J39" s="862"/>
      <c r="K39" s="1746"/>
      <c r="L39" s="1746"/>
      <c r="M39" s="1746"/>
      <c r="N39" s="1746"/>
      <c r="O39" s="1746"/>
      <c r="P39" s="1819"/>
    </row>
    <row r="40" spans="2:16" ht="20.100000000000001" hidden="1" customHeight="1" thickBot="1">
      <c r="B40" s="1819"/>
      <c r="C40" s="1819"/>
      <c r="D40" s="1819"/>
      <c r="E40" s="1819"/>
      <c r="F40" s="1819"/>
      <c r="G40" s="1819"/>
      <c r="H40" s="1819"/>
      <c r="I40" s="1819"/>
      <c r="J40" s="1819"/>
      <c r="K40" s="1819"/>
      <c r="L40" s="1819"/>
      <c r="M40" s="1819"/>
      <c r="N40" s="1819"/>
      <c r="O40" s="1819"/>
      <c r="P40" s="1819"/>
    </row>
    <row r="41" spans="2:16" ht="21.6" hidden="1" customHeight="1" thickBot="1">
      <c r="B41" s="1819"/>
      <c r="C41" s="1819"/>
      <c r="D41" s="1819"/>
      <c r="E41" s="1819"/>
      <c r="F41" s="1819"/>
      <c r="G41" s="1819"/>
      <c r="H41" s="1819"/>
      <c r="I41" s="1819"/>
      <c r="J41" s="1819"/>
      <c r="K41" s="1819"/>
      <c r="L41" s="1819"/>
      <c r="M41" s="1819"/>
      <c r="N41" s="1819"/>
      <c r="O41" s="1819"/>
      <c r="P41" s="1819"/>
    </row>
    <row r="42" spans="2:16">
      <c r="B42" s="2178" t="s">
        <v>1240</v>
      </c>
      <c r="C42" s="2179"/>
      <c r="D42" s="2179"/>
      <c r="E42" s="2179"/>
      <c r="F42" s="2179"/>
      <c r="G42" s="2179"/>
      <c r="H42" s="2179"/>
      <c r="I42" s="2179"/>
      <c r="J42" s="2179"/>
      <c r="K42" s="2179"/>
      <c r="L42" s="2179"/>
      <c r="M42" s="2179"/>
      <c r="N42" s="2179"/>
      <c r="O42" s="2185" t="str">
        <f>M3</f>
        <v>Q3 2022</v>
      </c>
      <c r="P42" s="2187" t="str">
        <f>+O3</f>
        <v>Q2 2022</v>
      </c>
    </row>
    <row r="43" spans="2:16">
      <c r="B43" s="2180" t="s">
        <v>162</v>
      </c>
      <c r="C43" s="2181"/>
      <c r="D43" s="2181"/>
      <c r="E43" s="2181"/>
      <c r="F43" s="2181"/>
      <c r="G43" s="2181"/>
      <c r="H43" s="2181"/>
      <c r="I43" s="2181"/>
      <c r="J43" s="2181"/>
      <c r="K43" s="2181"/>
      <c r="L43" s="2181"/>
      <c r="M43" s="2181"/>
      <c r="N43" s="2181"/>
      <c r="O43" s="2186"/>
      <c r="P43" s="2188"/>
    </row>
    <row r="44" spans="2:16" ht="7.5" customHeight="1">
      <c r="B44" s="1794"/>
      <c r="C44" s="1795"/>
      <c r="D44" s="1795"/>
      <c r="E44" s="1795"/>
      <c r="F44" s="1795"/>
      <c r="G44" s="1795"/>
      <c r="H44" s="1795"/>
      <c r="I44" s="1795"/>
      <c r="J44" s="1795"/>
      <c r="K44" s="1795"/>
      <c r="L44" s="1795"/>
      <c r="M44" s="1795"/>
      <c r="N44" s="1795"/>
      <c r="O44" s="1820"/>
      <c r="P44" s="1821"/>
    </row>
    <row r="45" spans="2:16">
      <c r="B45" s="1794" t="s">
        <v>1239</v>
      </c>
      <c r="C45" s="1795"/>
      <c r="D45" s="1795"/>
      <c r="E45" s="1795"/>
      <c r="F45" s="1795"/>
      <c r="G45" s="1795"/>
      <c r="H45" s="1795"/>
      <c r="I45" s="1795"/>
      <c r="J45" s="1795"/>
      <c r="K45" s="1795"/>
      <c r="L45" s="1795"/>
      <c r="M45" s="1795"/>
      <c r="N45" s="1795"/>
      <c r="O45" s="1822">
        <v>50027</v>
      </c>
      <c r="P45" s="1838">
        <v>49673</v>
      </c>
    </row>
    <row r="46" spans="2:16">
      <c r="B46" s="1794" t="s">
        <v>1238</v>
      </c>
      <c r="C46" s="1795"/>
      <c r="D46" s="1795"/>
      <c r="E46" s="1795"/>
      <c r="F46" s="1795"/>
      <c r="G46" s="1795"/>
      <c r="H46" s="1795"/>
      <c r="I46" s="1795"/>
      <c r="J46" s="1795"/>
      <c r="K46" s="1795"/>
      <c r="L46" s="1795"/>
      <c r="M46" s="1795"/>
      <c r="N46" s="1795"/>
      <c r="O46" s="1822">
        <v>0</v>
      </c>
      <c r="P46" s="1838">
        <v>0</v>
      </c>
    </row>
    <row r="47" spans="2:16">
      <c r="B47" s="1794" t="s">
        <v>1237</v>
      </c>
      <c r="C47" s="1795"/>
      <c r="D47" s="1795"/>
      <c r="E47" s="1795"/>
      <c r="F47" s="1795"/>
      <c r="G47" s="1795"/>
      <c r="H47" s="1795"/>
      <c r="I47" s="1795"/>
      <c r="J47" s="1795"/>
      <c r="K47" s="1795"/>
      <c r="L47" s="1795"/>
      <c r="M47" s="1795"/>
      <c r="N47" s="1795"/>
      <c r="O47" s="1824">
        <v>236</v>
      </c>
      <c r="P47" s="1839">
        <v>354</v>
      </c>
    </row>
    <row r="48" spans="2:16">
      <c r="B48" s="1832" t="s">
        <v>1236</v>
      </c>
      <c r="C48" s="1833"/>
      <c r="D48" s="1833"/>
      <c r="E48" s="1833"/>
      <c r="F48" s="1833"/>
      <c r="G48" s="1833"/>
      <c r="H48" s="1833"/>
      <c r="I48" s="1833"/>
      <c r="J48" s="1833"/>
      <c r="K48" s="1833"/>
      <c r="L48" s="1833"/>
      <c r="M48" s="1833"/>
      <c r="N48" s="1833"/>
      <c r="O48" s="1834">
        <v>50263</v>
      </c>
      <c r="P48" s="1840">
        <v>50027</v>
      </c>
    </row>
    <row r="49" ht="10.35" customHeight="1"/>
    <row r="50" ht="4.5" hidden="1" customHeight="1"/>
  </sheetData>
  <mergeCells count="14">
    <mergeCell ref="B42:N42"/>
    <mergeCell ref="B43:N43"/>
    <mergeCell ref="M3:N3"/>
    <mergeCell ref="B20:P20"/>
    <mergeCell ref="O42:O43"/>
    <mergeCell ref="P42:P43"/>
    <mergeCell ref="O3:P3"/>
    <mergeCell ref="B18:P18"/>
    <mergeCell ref="B3:L3"/>
    <mergeCell ref="B4:L4"/>
    <mergeCell ref="O25:O26"/>
    <mergeCell ref="P25:P26"/>
    <mergeCell ref="B25:N25"/>
    <mergeCell ref="B26:N26"/>
  </mergeCells>
  <hyperlinks>
    <hyperlink ref="B1" location="ToC!A1" display="Back to Table of Contents" xr:uid="{31652506-F1BD-4EC5-96A8-B64D6C970512}"/>
  </hyperlinks>
  <pageMargins left="0.5" right="0.5" top="0.5" bottom="0.5" header="0.25" footer="0.3"/>
  <pageSetup scale="73" orientation="landscape" r:id="rId1"/>
  <headerFooter>
    <oddFooter>&amp;L&amp;G&amp;CSupplementary Regulatory Capital Disclosure&amp;R Page &amp;P of &amp;N</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CF78B-A855-409B-98D7-D57040E86268}">
  <sheetPr codeName="Sheet42">
    <tabColor rgb="FF92D050"/>
  </sheetPr>
  <dimension ref="A1:WVT108"/>
  <sheetViews>
    <sheetView zoomScale="115" zoomScaleNormal="115" workbookViewId="0"/>
  </sheetViews>
  <sheetFormatPr defaultColWidth="0" defaultRowHeight="18" zeroHeight="1"/>
  <cols>
    <col min="1" max="1" width="1.5703125" style="1381" customWidth="1"/>
    <col min="2" max="2" width="41" style="1381" customWidth="1"/>
    <col min="3" max="5" width="2.5703125" style="1381" customWidth="1"/>
    <col min="6" max="11" width="15.5703125" style="1381" customWidth="1"/>
    <col min="12" max="12" width="1.5703125" style="1381" customWidth="1"/>
    <col min="13" max="257" width="10.5703125" style="1381" hidden="1"/>
    <col min="258" max="258" width="1.5703125" style="1381" hidden="1"/>
    <col min="259" max="259" width="56.42578125" style="1381" hidden="1"/>
    <col min="260" max="262" width="24.42578125" style="1381" hidden="1"/>
    <col min="263" max="263" width="15.42578125" style="1381" hidden="1"/>
    <col min="264" max="264" width="17.5703125" style="1381" hidden="1"/>
    <col min="265" max="265" width="15.42578125" style="1381" hidden="1"/>
    <col min="266" max="266" width="13.42578125" style="1381" hidden="1"/>
    <col min="267" max="267" width="15.42578125" style="1381" hidden="1"/>
    <col min="268" max="268" width="2.5703125" style="1381" hidden="1"/>
    <col min="269" max="513" width="10.5703125" style="1381" hidden="1"/>
    <col min="514" max="514" width="1.5703125" style="1381" hidden="1"/>
    <col min="515" max="515" width="56.42578125" style="1381" hidden="1"/>
    <col min="516" max="518" width="24.42578125" style="1381" hidden="1"/>
    <col min="519" max="519" width="15.42578125" style="1381" hidden="1"/>
    <col min="520" max="520" width="17.5703125" style="1381" hidden="1"/>
    <col min="521" max="521" width="15.42578125" style="1381" hidden="1"/>
    <col min="522" max="522" width="13.42578125" style="1381" hidden="1"/>
    <col min="523" max="523" width="15.42578125" style="1381" hidden="1"/>
    <col min="524" max="524" width="2.5703125" style="1381" hidden="1"/>
    <col min="525" max="769" width="10.5703125" style="1381" hidden="1"/>
    <col min="770" max="770" width="1.5703125" style="1381" hidden="1"/>
    <col min="771" max="771" width="56.42578125" style="1381" hidden="1"/>
    <col min="772" max="774" width="24.42578125" style="1381" hidden="1"/>
    <col min="775" max="775" width="15.42578125" style="1381" hidden="1"/>
    <col min="776" max="776" width="17.5703125" style="1381" hidden="1"/>
    <col min="777" max="777" width="15.42578125" style="1381" hidden="1"/>
    <col min="778" max="778" width="13.42578125" style="1381" hidden="1"/>
    <col min="779" max="779" width="15.42578125" style="1381" hidden="1"/>
    <col min="780" max="780" width="2.5703125" style="1381" hidden="1"/>
    <col min="781" max="1025" width="10.5703125" style="1381" hidden="1"/>
    <col min="1026" max="1026" width="1.5703125" style="1381" hidden="1"/>
    <col min="1027" max="1027" width="56.42578125" style="1381" hidden="1"/>
    <col min="1028" max="1030" width="24.42578125" style="1381" hidden="1"/>
    <col min="1031" max="1031" width="15.42578125" style="1381" hidden="1"/>
    <col min="1032" max="1032" width="17.5703125" style="1381" hidden="1"/>
    <col min="1033" max="1033" width="15.42578125" style="1381" hidden="1"/>
    <col min="1034" max="1034" width="13.42578125" style="1381" hidden="1"/>
    <col min="1035" max="1035" width="15.42578125" style="1381" hidden="1"/>
    <col min="1036" max="1036" width="2.5703125" style="1381" hidden="1"/>
    <col min="1037" max="1281" width="10.5703125" style="1381" hidden="1"/>
    <col min="1282" max="1282" width="1.5703125" style="1381" hidden="1"/>
    <col min="1283" max="1283" width="56.42578125" style="1381" hidden="1"/>
    <col min="1284" max="1286" width="24.42578125" style="1381" hidden="1"/>
    <col min="1287" max="1287" width="15.42578125" style="1381" hidden="1"/>
    <col min="1288" max="1288" width="17.5703125" style="1381" hidden="1"/>
    <col min="1289" max="1289" width="15.42578125" style="1381" hidden="1"/>
    <col min="1290" max="1290" width="13.42578125" style="1381" hidden="1"/>
    <col min="1291" max="1291" width="15.42578125" style="1381" hidden="1"/>
    <col min="1292" max="1292" width="2.5703125" style="1381" hidden="1"/>
    <col min="1293" max="1537" width="10.5703125" style="1381" hidden="1"/>
    <col min="1538" max="1538" width="1.5703125" style="1381" hidden="1"/>
    <col min="1539" max="1539" width="56.42578125" style="1381" hidden="1"/>
    <col min="1540" max="1542" width="24.42578125" style="1381" hidden="1"/>
    <col min="1543" max="1543" width="15.42578125" style="1381" hidden="1"/>
    <col min="1544" max="1544" width="17.5703125" style="1381" hidden="1"/>
    <col min="1545" max="1545" width="15.42578125" style="1381" hidden="1"/>
    <col min="1546" max="1546" width="13.42578125" style="1381" hidden="1"/>
    <col min="1547" max="1547" width="15.42578125" style="1381" hidden="1"/>
    <col min="1548" max="1548" width="2.5703125" style="1381" hidden="1"/>
    <col min="1549" max="1793" width="10.5703125" style="1381" hidden="1"/>
    <col min="1794" max="1794" width="1.5703125" style="1381" hidden="1"/>
    <col min="1795" max="1795" width="56.42578125" style="1381" hidden="1"/>
    <col min="1796" max="1798" width="24.42578125" style="1381" hidden="1"/>
    <col min="1799" max="1799" width="15.42578125" style="1381" hidden="1"/>
    <col min="1800" max="1800" width="17.5703125" style="1381" hidden="1"/>
    <col min="1801" max="1801" width="15.42578125" style="1381" hidden="1"/>
    <col min="1802" max="1802" width="13.42578125" style="1381" hidden="1"/>
    <col min="1803" max="1803" width="15.42578125" style="1381" hidden="1"/>
    <col min="1804" max="1804" width="2.5703125" style="1381" hidden="1"/>
    <col min="1805" max="2049" width="10.5703125" style="1381" hidden="1"/>
    <col min="2050" max="2050" width="1.5703125" style="1381" hidden="1"/>
    <col min="2051" max="2051" width="56.42578125" style="1381" hidden="1"/>
    <col min="2052" max="2054" width="24.42578125" style="1381" hidden="1"/>
    <col min="2055" max="2055" width="15.42578125" style="1381" hidden="1"/>
    <col min="2056" max="2056" width="17.5703125" style="1381" hidden="1"/>
    <col min="2057" max="2057" width="15.42578125" style="1381" hidden="1"/>
    <col min="2058" max="2058" width="13.42578125" style="1381" hidden="1"/>
    <col min="2059" max="2059" width="15.42578125" style="1381" hidden="1"/>
    <col min="2060" max="2060" width="2.5703125" style="1381" hidden="1"/>
    <col min="2061" max="2305" width="10.5703125" style="1381" hidden="1"/>
    <col min="2306" max="2306" width="1.5703125" style="1381" hidden="1"/>
    <col min="2307" max="2307" width="56.42578125" style="1381" hidden="1"/>
    <col min="2308" max="2310" width="24.42578125" style="1381" hidden="1"/>
    <col min="2311" max="2311" width="15.42578125" style="1381" hidden="1"/>
    <col min="2312" max="2312" width="17.5703125" style="1381" hidden="1"/>
    <col min="2313" max="2313" width="15.42578125" style="1381" hidden="1"/>
    <col min="2314" max="2314" width="13.42578125" style="1381" hidden="1"/>
    <col min="2315" max="2315" width="15.42578125" style="1381" hidden="1"/>
    <col min="2316" max="2316" width="2.5703125" style="1381" hidden="1"/>
    <col min="2317" max="2561" width="10.5703125" style="1381" hidden="1"/>
    <col min="2562" max="2562" width="1.5703125" style="1381" hidden="1"/>
    <col min="2563" max="2563" width="56.42578125" style="1381" hidden="1"/>
    <col min="2564" max="2566" width="24.42578125" style="1381" hidden="1"/>
    <col min="2567" max="2567" width="15.42578125" style="1381" hidden="1"/>
    <col min="2568" max="2568" width="17.5703125" style="1381" hidden="1"/>
    <col min="2569" max="2569" width="15.42578125" style="1381" hidden="1"/>
    <col min="2570" max="2570" width="13.42578125" style="1381" hidden="1"/>
    <col min="2571" max="2571" width="15.42578125" style="1381" hidden="1"/>
    <col min="2572" max="2572" width="2.5703125" style="1381" hidden="1"/>
    <col min="2573" max="2817" width="10.5703125" style="1381" hidden="1"/>
    <col min="2818" max="2818" width="1.5703125" style="1381" hidden="1"/>
    <col min="2819" max="2819" width="56.42578125" style="1381" hidden="1"/>
    <col min="2820" max="2822" width="24.42578125" style="1381" hidden="1"/>
    <col min="2823" max="2823" width="15.42578125" style="1381" hidden="1"/>
    <col min="2824" max="2824" width="17.5703125" style="1381" hidden="1"/>
    <col min="2825" max="2825" width="15.42578125" style="1381" hidden="1"/>
    <col min="2826" max="2826" width="13.42578125" style="1381" hidden="1"/>
    <col min="2827" max="2827" width="15.42578125" style="1381" hidden="1"/>
    <col min="2828" max="2828" width="2.5703125" style="1381" hidden="1"/>
    <col min="2829" max="3073" width="10.5703125" style="1381" hidden="1"/>
    <col min="3074" max="3074" width="1.5703125" style="1381" hidden="1"/>
    <col min="3075" max="3075" width="56.42578125" style="1381" hidden="1"/>
    <col min="3076" max="3078" width="24.42578125" style="1381" hidden="1"/>
    <col min="3079" max="3079" width="15.42578125" style="1381" hidden="1"/>
    <col min="3080" max="3080" width="17.5703125" style="1381" hidden="1"/>
    <col min="3081" max="3081" width="15.42578125" style="1381" hidden="1"/>
    <col min="3082" max="3082" width="13.42578125" style="1381" hidden="1"/>
    <col min="3083" max="3083" width="15.42578125" style="1381" hidden="1"/>
    <col min="3084" max="3084" width="2.5703125" style="1381" hidden="1"/>
    <col min="3085" max="3329" width="10.5703125" style="1381" hidden="1"/>
    <col min="3330" max="3330" width="1.5703125" style="1381" hidden="1"/>
    <col min="3331" max="3331" width="56.42578125" style="1381" hidden="1"/>
    <col min="3332" max="3334" width="24.42578125" style="1381" hidden="1"/>
    <col min="3335" max="3335" width="15.42578125" style="1381" hidden="1"/>
    <col min="3336" max="3336" width="17.5703125" style="1381" hidden="1"/>
    <col min="3337" max="3337" width="15.42578125" style="1381" hidden="1"/>
    <col min="3338" max="3338" width="13.42578125" style="1381" hidden="1"/>
    <col min="3339" max="3339" width="15.42578125" style="1381" hidden="1"/>
    <col min="3340" max="3340" width="2.5703125" style="1381" hidden="1"/>
    <col min="3341" max="3585" width="10.5703125" style="1381" hidden="1"/>
    <col min="3586" max="3586" width="1.5703125" style="1381" hidden="1"/>
    <col min="3587" max="3587" width="56.42578125" style="1381" hidden="1"/>
    <col min="3588" max="3590" width="24.42578125" style="1381" hidden="1"/>
    <col min="3591" max="3591" width="15.42578125" style="1381" hidden="1"/>
    <col min="3592" max="3592" width="17.5703125" style="1381" hidden="1"/>
    <col min="3593" max="3593" width="15.42578125" style="1381" hidden="1"/>
    <col min="3594" max="3594" width="13.42578125" style="1381" hidden="1"/>
    <col min="3595" max="3595" width="15.42578125" style="1381" hidden="1"/>
    <col min="3596" max="3596" width="2.5703125" style="1381" hidden="1"/>
    <col min="3597" max="3841" width="10.5703125" style="1381" hidden="1"/>
    <col min="3842" max="3842" width="1.5703125" style="1381" hidden="1"/>
    <col min="3843" max="3843" width="56.42578125" style="1381" hidden="1"/>
    <col min="3844" max="3846" width="24.42578125" style="1381" hidden="1"/>
    <col min="3847" max="3847" width="15.42578125" style="1381" hidden="1"/>
    <col min="3848" max="3848" width="17.5703125" style="1381" hidden="1"/>
    <col min="3849" max="3849" width="15.42578125" style="1381" hidden="1"/>
    <col min="3850" max="3850" width="13.42578125" style="1381" hidden="1"/>
    <col min="3851" max="3851" width="15.42578125" style="1381" hidden="1"/>
    <col min="3852" max="3852" width="2.5703125" style="1381" hidden="1"/>
    <col min="3853" max="4097" width="10.5703125" style="1381" hidden="1"/>
    <col min="4098" max="4098" width="1.5703125" style="1381" hidden="1"/>
    <col min="4099" max="4099" width="56.42578125" style="1381" hidden="1"/>
    <col min="4100" max="4102" width="24.42578125" style="1381" hidden="1"/>
    <col min="4103" max="4103" width="15.42578125" style="1381" hidden="1"/>
    <col min="4104" max="4104" width="17.5703125" style="1381" hidden="1"/>
    <col min="4105" max="4105" width="15.42578125" style="1381" hidden="1"/>
    <col min="4106" max="4106" width="13.42578125" style="1381" hidden="1"/>
    <col min="4107" max="4107" width="15.42578125" style="1381" hidden="1"/>
    <col min="4108" max="4108" width="2.5703125" style="1381" hidden="1"/>
    <col min="4109" max="4353" width="10.5703125" style="1381" hidden="1"/>
    <col min="4354" max="4354" width="1.5703125" style="1381" hidden="1"/>
    <col min="4355" max="4355" width="56.42578125" style="1381" hidden="1"/>
    <col min="4356" max="4358" width="24.42578125" style="1381" hidden="1"/>
    <col min="4359" max="4359" width="15.42578125" style="1381" hidden="1"/>
    <col min="4360" max="4360" width="17.5703125" style="1381" hidden="1"/>
    <col min="4361" max="4361" width="15.42578125" style="1381" hidden="1"/>
    <col min="4362" max="4362" width="13.42578125" style="1381" hidden="1"/>
    <col min="4363" max="4363" width="15.42578125" style="1381" hidden="1"/>
    <col min="4364" max="4364" width="2.5703125" style="1381" hidden="1"/>
    <col min="4365" max="4609" width="10.5703125" style="1381" hidden="1"/>
    <col min="4610" max="4610" width="1.5703125" style="1381" hidden="1"/>
    <col min="4611" max="4611" width="56.42578125" style="1381" hidden="1"/>
    <col min="4612" max="4614" width="24.42578125" style="1381" hidden="1"/>
    <col min="4615" max="4615" width="15.42578125" style="1381" hidden="1"/>
    <col min="4616" max="4616" width="17.5703125" style="1381" hidden="1"/>
    <col min="4617" max="4617" width="15.42578125" style="1381" hidden="1"/>
    <col min="4618" max="4618" width="13.42578125" style="1381" hidden="1"/>
    <col min="4619" max="4619" width="15.42578125" style="1381" hidden="1"/>
    <col min="4620" max="4620" width="2.5703125" style="1381" hidden="1"/>
    <col min="4621" max="4865" width="10.5703125" style="1381" hidden="1"/>
    <col min="4866" max="4866" width="1.5703125" style="1381" hidden="1"/>
    <col min="4867" max="4867" width="56.42578125" style="1381" hidden="1"/>
    <col min="4868" max="4870" width="24.42578125" style="1381" hidden="1"/>
    <col min="4871" max="4871" width="15.42578125" style="1381" hidden="1"/>
    <col min="4872" max="4872" width="17.5703125" style="1381" hidden="1"/>
    <col min="4873" max="4873" width="15.42578125" style="1381" hidden="1"/>
    <col min="4874" max="4874" width="13.42578125" style="1381" hidden="1"/>
    <col min="4875" max="4875" width="15.42578125" style="1381" hidden="1"/>
    <col min="4876" max="4876" width="2.5703125" style="1381" hidden="1"/>
    <col min="4877" max="5121" width="10.5703125" style="1381" hidden="1"/>
    <col min="5122" max="5122" width="1.5703125" style="1381" hidden="1"/>
    <col min="5123" max="5123" width="56.42578125" style="1381" hidden="1"/>
    <col min="5124" max="5126" width="24.42578125" style="1381" hidden="1"/>
    <col min="5127" max="5127" width="15.42578125" style="1381" hidden="1"/>
    <col min="5128" max="5128" width="17.5703125" style="1381" hidden="1"/>
    <col min="5129" max="5129" width="15.42578125" style="1381" hidden="1"/>
    <col min="5130" max="5130" width="13.42578125" style="1381" hidden="1"/>
    <col min="5131" max="5131" width="15.42578125" style="1381" hidden="1"/>
    <col min="5132" max="5132" width="2.5703125" style="1381" hidden="1"/>
    <col min="5133" max="5377" width="10.5703125" style="1381" hidden="1"/>
    <col min="5378" max="5378" width="1.5703125" style="1381" hidden="1"/>
    <col min="5379" max="5379" width="56.42578125" style="1381" hidden="1"/>
    <col min="5380" max="5382" width="24.42578125" style="1381" hidden="1"/>
    <col min="5383" max="5383" width="15.42578125" style="1381" hidden="1"/>
    <col min="5384" max="5384" width="17.5703125" style="1381" hidden="1"/>
    <col min="5385" max="5385" width="15.42578125" style="1381" hidden="1"/>
    <col min="5386" max="5386" width="13.42578125" style="1381" hidden="1"/>
    <col min="5387" max="5387" width="15.42578125" style="1381" hidden="1"/>
    <col min="5388" max="5388" width="2.5703125" style="1381" hidden="1"/>
    <col min="5389" max="5633" width="10.5703125" style="1381" hidden="1"/>
    <col min="5634" max="5634" width="1.5703125" style="1381" hidden="1"/>
    <col min="5635" max="5635" width="56.42578125" style="1381" hidden="1"/>
    <col min="5636" max="5638" width="24.42578125" style="1381" hidden="1"/>
    <col min="5639" max="5639" width="15.42578125" style="1381" hidden="1"/>
    <col min="5640" max="5640" width="17.5703125" style="1381" hidden="1"/>
    <col min="5641" max="5641" width="15.42578125" style="1381" hidden="1"/>
    <col min="5642" max="5642" width="13.42578125" style="1381" hidden="1"/>
    <col min="5643" max="5643" width="15.42578125" style="1381" hidden="1"/>
    <col min="5644" max="5644" width="2.5703125" style="1381" hidden="1"/>
    <col min="5645" max="5889" width="10.5703125" style="1381" hidden="1"/>
    <col min="5890" max="5890" width="1.5703125" style="1381" hidden="1"/>
    <col min="5891" max="5891" width="56.42578125" style="1381" hidden="1"/>
    <col min="5892" max="5894" width="24.42578125" style="1381" hidden="1"/>
    <col min="5895" max="5895" width="15.42578125" style="1381" hidden="1"/>
    <col min="5896" max="5896" width="17.5703125" style="1381" hidden="1"/>
    <col min="5897" max="5897" width="15.42578125" style="1381" hidden="1"/>
    <col min="5898" max="5898" width="13.42578125" style="1381" hidden="1"/>
    <col min="5899" max="5899" width="15.42578125" style="1381" hidden="1"/>
    <col min="5900" max="5900" width="2.5703125" style="1381" hidden="1"/>
    <col min="5901" max="6145" width="10.5703125" style="1381" hidden="1"/>
    <col min="6146" max="6146" width="1.5703125" style="1381" hidden="1"/>
    <col min="6147" max="6147" width="56.42578125" style="1381" hidden="1"/>
    <col min="6148" max="6150" width="24.42578125" style="1381" hidden="1"/>
    <col min="6151" max="6151" width="15.42578125" style="1381" hidden="1"/>
    <col min="6152" max="6152" width="17.5703125" style="1381" hidden="1"/>
    <col min="6153" max="6153" width="15.42578125" style="1381" hidden="1"/>
    <col min="6154" max="6154" width="13.42578125" style="1381" hidden="1"/>
    <col min="6155" max="6155" width="15.42578125" style="1381" hidden="1"/>
    <col min="6156" max="6156" width="2.5703125" style="1381" hidden="1"/>
    <col min="6157" max="6401" width="10.5703125" style="1381" hidden="1"/>
    <col min="6402" max="6402" width="1.5703125" style="1381" hidden="1"/>
    <col min="6403" max="6403" width="56.42578125" style="1381" hidden="1"/>
    <col min="6404" max="6406" width="24.42578125" style="1381" hidden="1"/>
    <col min="6407" max="6407" width="15.42578125" style="1381" hidden="1"/>
    <col min="6408" max="6408" width="17.5703125" style="1381" hidden="1"/>
    <col min="6409" max="6409" width="15.42578125" style="1381" hidden="1"/>
    <col min="6410" max="6410" width="13.42578125" style="1381" hidden="1"/>
    <col min="6411" max="6411" width="15.42578125" style="1381" hidden="1"/>
    <col min="6412" max="6412" width="2.5703125" style="1381" hidden="1"/>
    <col min="6413" max="6657" width="10.5703125" style="1381" hidden="1"/>
    <col min="6658" max="6658" width="1.5703125" style="1381" hidden="1"/>
    <col min="6659" max="6659" width="56.42578125" style="1381" hidden="1"/>
    <col min="6660" max="6662" width="24.42578125" style="1381" hidden="1"/>
    <col min="6663" max="6663" width="15.42578125" style="1381" hidden="1"/>
    <col min="6664" max="6664" width="17.5703125" style="1381" hidden="1"/>
    <col min="6665" max="6665" width="15.42578125" style="1381" hidden="1"/>
    <col min="6666" max="6666" width="13.42578125" style="1381" hidden="1"/>
    <col min="6667" max="6667" width="15.42578125" style="1381" hidden="1"/>
    <col min="6668" max="6668" width="2.5703125" style="1381" hidden="1"/>
    <col min="6669" max="6913" width="10.5703125" style="1381" hidden="1"/>
    <col min="6914" max="6914" width="1.5703125" style="1381" hidden="1"/>
    <col min="6915" max="6915" width="56.42578125" style="1381" hidden="1"/>
    <col min="6916" max="6918" width="24.42578125" style="1381" hidden="1"/>
    <col min="6919" max="6919" width="15.42578125" style="1381" hidden="1"/>
    <col min="6920" max="6920" width="17.5703125" style="1381" hidden="1"/>
    <col min="6921" max="6921" width="15.42578125" style="1381" hidden="1"/>
    <col min="6922" max="6922" width="13.42578125" style="1381" hidden="1"/>
    <col min="6923" max="6923" width="15.42578125" style="1381" hidden="1"/>
    <col min="6924" max="6924" width="2.5703125" style="1381" hidden="1"/>
    <col min="6925" max="7169" width="10.5703125" style="1381" hidden="1"/>
    <col min="7170" max="7170" width="1.5703125" style="1381" hidden="1"/>
    <col min="7171" max="7171" width="56.42578125" style="1381" hidden="1"/>
    <col min="7172" max="7174" width="24.42578125" style="1381" hidden="1"/>
    <col min="7175" max="7175" width="15.42578125" style="1381" hidden="1"/>
    <col min="7176" max="7176" width="17.5703125" style="1381" hidden="1"/>
    <col min="7177" max="7177" width="15.42578125" style="1381" hidden="1"/>
    <col min="7178" max="7178" width="13.42578125" style="1381" hidden="1"/>
    <col min="7179" max="7179" width="15.42578125" style="1381" hidden="1"/>
    <col min="7180" max="7180" width="2.5703125" style="1381" hidden="1"/>
    <col min="7181" max="7425" width="10.5703125" style="1381" hidden="1"/>
    <col min="7426" max="7426" width="1.5703125" style="1381" hidden="1"/>
    <col min="7427" max="7427" width="56.42578125" style="1381" hidden="1"/>
    <col min="7428" max="7430" width="24.42578125" style="1381" hidden="1"/>
    <col min="7431" max="7431" width="15.42578125" style="1381" hidden="1"/>
    <col min="7432" max="7432" width="17.5703125" style="1381" hidden="1"/>
    <col min="7433" max="7433" width="15.42578125" style="1381" hidden="1"/>
    <col min="7434" max="7434" width="13.42578125" style="1381" hidden="1"/>
    <col min="7435" max="7435" width="15.42578125" style="1381" hidden="1"/>
    <col min="7436" max="7436" width="2.5703125" style="1381" hidden="1"/>
    <col min="7437" max="7681" width="10.5703125" style="1381" hidden="1"/>
    <col min="7682" max="7682" width="1.5703125" style="1381" hidden="1"/>
    <col min="7683" max="7683" width="56.42578125" style="1381" hidden="1"/>
    <col min="7684" max="7686" width="24.42578125" style="1381" hidden="1"/>
    <col min="7687" max="7687" width="15.42578125" style="1381" hidden="1"/>
    <col min="7688" max="7688" width="17.5703125" style="1381" hidden="1"/>
    <col min="7689" max="7689" width="15.42578125" style="1381" hidden="1"/>
    <col min="7690" max="7690" width="13.42578125" style="1381" hidden="1"/>
    <col min="7691" max="7691" width="15.42578125" style="1381" hidden="1"/>
    <col min="7692" max="7692" width="2.5703125" style="1381" hidden="1"/>
    <col min="7693" max="7937" width="10.5703125" style="1381" hidden="1"/>
    <col min="7938" max="7938" width="1.5703125" style="1381" hidden="1"/>
    <col min="7939" max="7939" width="56.42578125" style="1381" hidden="1"/>
    <col min="7940" max="7942" width="24.42578125" style="1381" hidden="1"/>
    <col min="7943" max="7943" width="15.42578125" style="1381" hidden="1"/>
    <col min="7944" max="7944" width="17.5703125" style="1381" hidden="1"/>
    <col min="7945" max="7945" width="15.42578125" style="1381" hidden="1"/>
    <col min="7946" max="7946" width="13.42578125" style="1381" hidden="1"/>
    <col min="7947" max="7947" width="15.42578125" style="1381" hidden="1"/>
    <col min="7948" max="7948" width="2.5703125" style="1381" hidden="1"/>
    <col min="7949" max="8193" width="10.5703125" style="1381" hidden="1"/>
    <col min="8194" max="8194" width="1.5703125" style="1381" hidden="1"/>
    <col min="8195" max="8195" width="56.42578125" style="1381" hidden="1"/>
    <col min="8196" max="8198" width="24.42578125" style="1381" hidden="1"/>
    <col min="8199" max="8199" width="15.42578125" style="1381" hidden="1"/>
    <col min="8200" max="8200" width="17.5703125" style="1381" hidden="1"/>
    <col min="8201" max="8201" width="15.42578125" style="1381" hidden="1"/>
    <col min="8202" max="8202" width="13.42578125" style="1381" hidden="1"/>
    <col min="8203" max="8203" width="15.42578125" style="1381" hidden="1"/>
    <col min="8204" max="8204" width="2.5703125" style="1381" hidden="1"/>
    <col min="8205" max="8449" width="10.5703125" style="1381" hidden="1"/>
    <col min="8450" max="8450" width="1.5703125" style="1381" hidden="1"/>
    <col min="8451" max="8451" width="56.42578125" style="1381" hidden="1"/>
    <col min="8452" max="8454" width="24.42578125" style="1381" hidden="1"/>
    <col min="8455" max="8455" width="15.42578125" style="1381" hidden="1"/>
    <col min="8456" max="8456" width="17.5703125" style="1381" hidden="1"/>
    <col min="8457" max="8457" width="15.42578125" style="1381" hidden="1"/>
    <col min="8458" max="8458" width="13.42578125" style="1381" hidden="1"/>
    <col min="8459" max="8459" width="15.42578125" style="1381" hidden="1"/>
    <col min="8460" max="8460" width="2.5703125" style="1381" hidden="1"/>
    <col min="8461" max="8705" width="10.5703125" style="1381" hidden="1"/>
    <col min="8706" max="8706" width="1.5703125" style="1381" hidden="1"/>
    <col min="8707" max="8707" width="56.42578125" style="1381" hidden="1"/>
    <col min="8708" max="8710" width="24.42578125" style="1381" hidden="1"/>
    <col min="8711" max="8711" width="15.42578125" style="1381" hidden="1"/>
    <col min="8712" max="8712" width="17.5703125" style="1381" hidden="1"/>
    <col min="8713" max="8713" width="15.42578125" style="1381" hidden="1"/>
    <col min="8714" max="8714" width="13.42578125" style="1381" hidden="1"/>
    <col min="8715" max="8715" width="15.42578125" style="1381" hidden="1"/>
    <col min="8716" max="8716" width="2.5703125" style="1381" hidden="1"/>
    <col min="8717" max="8961" width="10.5703125" style="1381" hidden="1"/>
    <col min="8962" max="8962" width="1.5703125" style="1381" hidden="1"/>
    <col min="8963" max="8963" width="56.42578125" style="1381" hidden="1"/>
    <col min="8964" max="8966" width="24.42578125" style="1381" hidden="1"/>
    <col min="8967" max="8967" width="15.42578125" style="1381" hidden="1"/>
    <col min="8968" max="8968" width="17.5703125" style="1381" hidden="1"/>
    <col min="8969" max="8969" width="15.42578125" style="1381" hidden="1"/>
    <col min="8970" max="8970" width="13.42578125" style="1381" hidden="1"/>
    <col min="8971" max="8971" width="15.42578125" style="1381" hidden="1"/>
    <col min="8972" max="8972" width="2.5703125" style="1381" hidden="1"/>
    <col min="8973" max="9217" width="10.5703125" style="1381" hidden="1"/>
    <col min="9218" max="9218" width="1.5703125" style="1381" hidden="1"/>
    <col min="9219" max="9219" width="56.42578125" style="1381" hidden="1"/>
    <col min="9220" max="9222" width="24.42578125" style="1381" hidden="1"/>
    <col min="9223" max="9223" width="15.42578125" style="1381" hidden="1"/>
    <col min="9224" max="9224" width="17.5703125" style="1381" hidden="1"/>
    <col min="9225" max="9225" width="15.42578125" style="1381" hidden="1"/>
    <col min="9226" max="9226" width="13.42578125" style="1381" hidden="1"/>
    <col min="9227" max="9227" width="15.42578125" style="1381" hidden="1"/>
    <col min="9228" max="9228" width="2.5703125" style="1381" hidden="1"/>
    <col min="9229" max="9473" width="10.5703125" style="1381" hidden="1"/>
    <col min="9474" max="9474" width="1.5703125" style="1381" hidden="1"/>
    <col min="9475" max="9475" width="56.42578125" style="1381" hidden="1"/>
    <col min="9476" max="9478" width="24.42578125" style="1381" hidden="1"/>
    <col min="9479" max="9479" width="15.42578125" style="1381" hidden="1"/>
    <col min="9480" max="9480" width="17.5703125" style="1381" hidden="1"/>
    <col min="9481" max="9481" width="15.42578125" style="1381" hidden="1"/>
    <col min="9482" max="9482" width="13.42578125" style="1381" hidden="1"/>
    <col min="9483" max="9483" width="15.42578125" style="1381" hidden="1"/>
    <col min="9484" max="9484" width="2.5703125" style="1381" hidden="1"/>
    <col min="9485" max="9729" width="10.5703125" style="1381" hidden="1"/>
    <col min="9730" max="9730" width="1.5703125" style="1381" hidden="1"/>
    <col min="9731" max="9731" width="56.42578125" style="1381" hidden="1"/>
    <col min="9732" max="9734" width="24.42578125" style="1381" hidden="1"/>
    <col min="9735" max="9735" width="15.42578125" style="1381" hidden="1"/>
    <col min="9736" max="9736" width="17.5703125" style="1381" hidden="1"/>
    <col min="9737" max="9737" width="15.42578125" style="1381" hidden="1"/>
    <col min="9738" max="9738" width="13.42578125" style="1381" hidden="1"/>
    <col min="9739" max="9739" width="15.42578125" style="1381" hidden="1"/>
    <col min="9740" max="9740" width="2.5703125" style="1381" hidden="1"/>
    <col min="9741" max="9985" width="10.5703125" style="1381" hidden="1"/>
    <col min="9986" max="9986" width="1.5703125" style="1381" hidden="1"/>
    <col min="9987" max="9987" width="56.42578125" style="1381" hidden="1"/>
    <col min="9988" max="9990" width="24.42578125" style="1381" hidden="1"/>
    <col min="9991" max="9991" width="15.42578125" style="1381" hidden="1"/>
    <col min="9992" max="9992" width="17.5703125" style="1381" hidden="1"/>
    <col min="9993" max="9993" width="15.42578125" style="1381" hidden="1"/>
    <col min="9994" max="9994" width="13.42578125" style="1381" hidden="1"/>
    <col min="9995" max="9995" width="15.42578125" style="1381" hidden="1"/>
    <col min="9996" max="9996" width="2.5703125" style="1381" hidden="1"/>
    <col min="9997" max="10241" width="10.5703125" style="1381" hidden="1"/>
    <col min="10242" max="10242" width="1.5703125" style="1381" hidden="1"/>
    <col min="10243" max="10243" width="56.42578125" style="1381" hidden="1"/>
    <col min="10244" max="10246" width="24.42578125" style="1381" hidden="1"/>
    <col min="10247" max="10247" width="15.42578125" style="1381" hidden="1"/>
    <col min="10248" max="10248" width="17.5703125" style="1381" hidden="1"/>
    <col min="10249" max="10249" width="15.42578125" style="1381" hidden="1"/>
    <col min="10250" max="10250" width="13.42578125" style="1381" hidden="1"/>
    <col min="10251" max="10251" width="15.42578125" style="1381" hidden="1"/>
    <col min="10252" max="10252" width="2.5703125" style="1381" hidden="1"/>
    <col min="10253" max="10497" width="10.5703125" style="1381" hidden="1"/>
    <col min="10498" max="10498" width="1.5703125" style="1381" hidden="1"/>
    <col min="10499" max="10499" width="56.42578125" style="1381" hidden="1"/>
    <col min="10500" max="10502" width="24.42578125" style="1381" hidden="1"/>
    <col min="10503" max="10503" width="15.42578125" style="1381" hidden="1"/>
    <col min="10504" max="10504" width="17.5703125" style="1381" hidden="1"/>
    <col min="10505" max="10505" width="15.42578125" style="1381" hidden="1"/>
    <col min="10506" max="10506" width="13.42578125" style="1381" hidden="1"/>
    <col min="10507" max="10507" width="15.42578125" style="1381" hidden="1"/>
    <col min="10508" max="10508" width="2.5703125" style="1381" hidden="1"/>
    <col min="10509" max="10753" width="10.5703125" style="1381" hidden="1"/>
    <col min="10754" max="10754" width="1.5703125" style="1381" hidden="1"/>
    <col min="10755" max="10755" width="56.42578125" style="1381" hidden="1"/>
    <col min="10756" max="10758" width="24.42578125" style="1381" hidden="1"/>
    <col min="10759" max="10759" width="15.42578125" style="1381" hidden="1"/>
    <col min="10760" max="10760" width="17.5703125" style="1381" hidden="1"/>
    <col min="10761" max="10761" width="15.42578125" style="1381" hidden="1"/>
    <col min="10762" max="10762" width="13.42578125" style="1381" hidden="1"/>
    <col min="10763" max="10763" width="15.42578125" style="1381" hidden="1"/>
    <col min="10764" max="10764" width="2.5703125" style="1381" hidden="1"/>
    <col min="10765" max="11009" width="10.5703125" style="1381" hidden="1"/>
    <col min="11010" max="11010" width="1.5703125" style="1381" hidden="1"/>
    <col min="11011" max="11011" width="56.42578125" style="1381" hidden="1"/>
    <col min="11012" max="11014" width="24.42578125" style="1381" hidden="1"/>
    <col min="11015" max="11015" width="15.42578125" style="1381" hidden="1"/>
    <col min="11016" max="11016" width="17.5703125" style="1381" hidden="1"/>
    <col min="11017" max="11017" width="15.42578125" style="1381" hidden="1"/>
    <col min="11018" max="11018" width="13.42578125" style="1381" hidden="1"/>
    <col min="11019" max="11019" width="15.42578125" style="1381" hidden="1"/>
    <col min="11020" max="11020" width="2.5703125" style="1381" hidden="1"/>
    <col min="11021" max="11265" width="10.5703125" style="1381" hidden="1"/>
    <col min="11266" max="11266" width="1.5703125" style="1381" hidden="1"/>
    <col min="11267" max="11267" width="56.42578125" style="1381" hidden="1"/>
    <col min="11268" max="11270" width="24.42578125" style="1381" hidden="1"/>
    <col min="11271" max="11271" width="15.42578125" style="1381" hidden="1"/>
    <col min="11272" max="11272" width="17.5703125" style="1381" hidden="1"/>
    <col min="11273" max="11273" width="15.42578125" style="1381" hidden="1"/>
    <col min="11274" max="11274" width="13.42578125" style="1381" hidden="1"/>
    <col min="11275" max="11275" width="15.42578125" style="1381" hidden="1"/>
    <col min="11276" max="11276" width="2.5703125" style="1381" hidden="1"/>
    <col min="11277" max="11521" width="10.5703125" style="1381" hidden="1"/>
    <col min="11522" max="11522" width="1.5703125" style="1381" hidden="1"/>
    <col min="11523" max="11523" width="56.42578125" style="1381" hidden="1"/>
    <col min="11524" max="11526" width="24.42578125" style="1381" hidden="1"/>
    <col min="11527" max="11527" width="15.42578125" style="1381" hidden="1"/>
    <col min="11528" max="11528" width="17.5703125" style="1381" hidden="1"/>
    <col min="11529" max="11529" width="15.42578125" style="1381" hidden="1"/>
    <col min="11530" max="11530" width="13.42578125" style="1381" hidden="1"/>
    <col min="11531" max="11531" width="15.42578125" style="1381" hidden="1"/>
    <col min="11532" max="11532" width="2.5703125" style="1381" hidden="1"/>
    <col min="11533" max="11777" width="10.5703125" style="1381" hidden="1"/>
    <col min="11778" max="11778" width="1.5703125" style="1381" hidden="1"/>
    <col min="11779" max="11779" width="56.42578125" style="1381" hidden="1"/>
    <col min="11780" max="11782" width="24.42578125" style="1381" hidden="1"/>
    <col min="11783" max="11783" width="15.42578125" style="1381" hidden="1"/>
    <col min="11784" max="11784" width="17.5703125" style="1381" hidden="1"/>
    <col min="11785" max="11785" width="15.42578125" style="1381" hidden="1"/>
    <col min="11786" max="11786" width="13.42578125" style="1381" hidden="1"/>
    <col min="11787" max="11787" width="15.42578125" style="1381" hidden="1"/>
    <col min="11788" max="11788" width="2.5703125" style="1381" hidden="1"/>
    <col min="11789" max="12033" width="10.5703125" style="1381" hidden="1"/>
    <col min="12034" max="12034" width="1.5703125" style="1381" hidden="1"/>
    <col min="12035" max="12035" width="56.42578125" style="1381" hidden="1"/>
    <col min="12036" max="12038" width="24.42578125" style="1381" hidden="1"/>
    <col min="12039" max="12039" width="15.42578125" style="1381" hidden="1"/>
    <col min="12040" max="12040" width="17.5703125" style="1381" hidden="1"/>
    <col min="12041" max="12041" width="15.42578125" style="1381" hidden="1"/>
    <col min="12042" max="12042" width="13.42578125" style="1381" hidden="1"/>
    <col min="12043" max="12043" width="15.42578125" style="1381" hidden="1"/>
    <col min="12044" max="12044" width="2.5703125" style="1381" hidden="1"/>
    <col min="12045" max="12289" width="10.5703125" style="1381" hidden="1"/>
    <col min="12290" max="12290" width="1.5703125" style="1381" hidden="1"/>
    <col min="12291" max="12291" width="56.42578125" style="1381" hidden="1"/>
    <col min="12292" max="12294" width="24.42578125" style="1381" hidden="1"/>
    <col min="12295" max="12295" width="15.42578125" style="1381" hidden="1"/>
    <col min="12296" max="12296" width="17.5703125" style="1381" hidden="1"/>
    <col min="12297" max="12297" width="15.42578125" style="1381" hidden="1"/>
    <col min="12298" max="12298" width="13.42578125" style="1381" hidden="1"/>
    <col min="12299" max="12299" width="15.42578125" style="1381" hidden="1"/>
    <col min="12300" max="12300" width="2.5703125" style="1381" hidden="1"/>
    <col min="12301" max="12545" width="10.5703125" style="1381" hidden="1"/>
    <col min="12546" max="12546" width="1.5703125" style="1381" hidden="1"/>
    <col min="12547" max="12547" width="56.42578125" style="1381" hidden="1"/>
    <col min="12548" max="12550" width="24.42578125" style="1381" hidden="1"/>
    <col min="12551" max="12551" width="15.42578125" style="1381" hidden="1"/>
    <col min="12552" max="12552" width="17.5703125" style="1381" hidden="1"/>
    <col min="12553" max="12553" width="15.42578125" style="1381" hidden="1"/>
    <col min="12554" max="12554" width="13.42578125" style="1381" hidden="1"/>
    <col min="12555" max="12555" width="15.42578125" style="1381" hidden="1"/>
    <col min="12556" max="12556" width="2.5703125" style="1381" hidden="1"/>
    <col min="12557" max="12801" width="10.5703125" style="1381" hidden="1"/>
    <col min="12802" max="12802" width="1.5703125" style="1381" hidden="1"/>
    <col min="12803" max="12803" width="56.42578125" style="1381" hidden="1"/>
    <col min="12804" max="12806" width="24.42578125" style="1381" hidden="1"/>
    <col min="12807" max="12807" width="15.42578125" style="1381" hidden="1"/>
    <col min="12808" max="12808" width="17.5703125" style="1381" hidden="1"/>
    <col min="12809" max="12809" width="15.42578125" style="1381" hidden="1"/>
    <col min="12810" max="12810" width="13.42578125" style="1381" hidden="1"/>
    <col min="12811" max="12811" width="15.42578125" style="1381" hidden="1"/>
    <col min="12812" max="12812" width="2.5703125" style="1381" hidden="1"/>
    <col min="12813" max="13057" width="10.5703125" style="1381" hidden="1"/>
    <col min="13058" max="13058" width="1.5703125" style="1381" hidden="1"/>
    <col min="13059" max="13059" width="56.42578125" style="1381" hidden="1"/>
    <col min="13060" max="13062" width="24.42578125" style="1381" hidden="1"/>
    <col min="13063" max="13063" width="15.42578125" style="1381" hidden="1"/>
    <col min="13064" max="13064" width="17.5703125" style="1381" hidden="1"/>
    <col min="13065" max="13065" width="15.42578125" style="1381" hidden="1"/>
    <col min="13066" max="13066" width="13.42578125" style="1381" hidden="1"/>
    <col min="13067" max="13067" width="15.42578125" style="1381" hidden="1"/>
    <col min="13068" max="13068" width="2.5703125" style="1381" hidden="1"/>
    <col min="13069" max="13313" width="10.5703125" style="1381" hidden="1"/>
    <col min="13314" max="13314" width="1.5703125" style="1381" hidden="1"/>
    <col min="13315" max="13315" width="56.42578125" style="1381" hidden="1"/>
    <col min="13316" max="13318" width="24.42578125" style="1381" hidden="1"/>
    <col min="13319" max="13319" width="15.42578125" style="1381" hidden="1"/>
    <col min="13320" max="13320" width="17.5703125" style="1381" hidden="1"/>
    <col min="13321" max="13321" width="15.42578125" style="1381" hidden="1"/>
    <col min="13322" max="13322" width="13.42578125" style="1381" hidden="1"/>
    <col min="13323" max="13323" width="15.42578125" style="1381" hidden="1"/>
    <col min="13324" max="13324" width="2.5703125" style="1381" hidden="1"/>
    <col min="13325" max="13569" width="10.5703125" style="1381" hidden="1"/>
    <col min="13570" max="13570" width="1.5703125" style="1381" hidden="1"/>
    <col min="13571" max="13571" width="56.42578125" style="1381" hidden="1"/>
    <col min="13572" max="13574" width="24.42578125" style="1381" hidden="1"/>
    <col min="13575" max="13575" width="15.42578125" style="1381" hidden="1"/>
    <col min="13576" max="13576" width="17.5703125" style="1381" hidden="1"/>
    <col min="13577" max="13577" width="15.42578125" style="1381" hidden="1"/>
    <col min="13578" max="13578" width="13.42578125" style="1381" hidden="1"/>
    <col min="13579" max="13579" width="15.42578125" style="1381" hidden="1"/>
    <col min="13580" max="13580" width="2.5703125" style="1381" hidden="1"/>
    <col min="13581" max="13825" width="10.5703125" style="1381" hidden="1"/>
    <col min="13826" max="13826" width="1.5703125" style="1381" hidden="1"/>
    <col min="13827" max="13827" width="56.42578125" style="1381" hidden="1"/>
    <col min="13828" max="13830" width="24.42578125" style="1381" hidden="1"/>
    <col min="13831" max="13831" width="15.42578125" style="1381" hidden="1"/>
    <col min="13832" max="13832" width="17.5703125" style="1381" hidden="1"/>
    <col min="13833" max="13833" width="15.42578125" style="1381" hidden="1"/>
    <col min="13834" max="13834" width="13.42578125" style="1381" hidden="1"/>
    <col min="13835" max="13835" width="15.42578125" style="1381" hidden="1"/>
    <col min="13836" max="13836" width="2.5703125" style="1381" hidden="1"/>
    <col min="13837" max="14081" width="10.5703125" style="1381" hidden="1"/>
    <col min="14082" max="14082" width="1.5703125" style="1381" hidden="1"/>
    <col min="14083" max="14083" width="56.42578125" style="1381" hidden="1"/>
    <col min="14084" max="14086" width="24.42578125" style="1381" hidden="1"/>
    <col min="14087" max="14087" width="15.42578125" style="1381" hidden="1"/>
    <col min="14088" max="14088" width="17.5703125" style="1381" hidden="1"/>
    <col min="14089" max="14089" width="15.42578125" style="1381" hidden="1"/>
    <col min="14090" max="14090" width="13.42578125" style="1381" hidden="1"/>
    <col min="14091" max="14091" width="15.42578125" style="1381" hidden="1"/>
    <col min="14092" max="14092" width="2.5703125" style="1381" hidden="1"/>
    <col min="14093" max="14337" width="10.5703125" style="1381" hidden="1"/>
    <col min="14338" max="14338" width="1.5703125" style="1381" hidden="1"/>
    <col min="14339" max="14339" width="56.42578125" style="1381" hidden="1"/>
    <col min="14340" max="14342" width="24.42578125" style="1381" hidden="1"/>
    <col min="14343" max="14343" width="15.42578125" style="1381" hidden="1"/>
    <col min="14344" max="14344" width="17.5703125" style="1381" hidden="1"/>
    <col min="14345" max="14345" width="15.42578125" style="1381" hidden="1"/>
    <col min="14346" max="14346" width="13.42578125" style="1381" hidden="1"/>
    <col min="14347" max="14347" width="15.42578125" style="1381" hidden="1"/>
    <col min="14348" max="14348" width="2.5703125" style="1381" hidden="1"/>
    <col min="14349" max="14593" width="10.5703125" style="1381" hidden="1"/>
    <col min="14594" max="14594" width="1.5703125" style="1381" hidden="1"/>
    <col min="14595" max="14595" width="56.42578125" style="1381" hidden="1"/>
    <col min="14596" max="14598" width="24.42578125" style="1381" hidden="1"/>
    <col min="14599" max="14599" width="15.42578125" style="1381" hidden="1"/>
    <col min="14600" max="14600" width="17.5703125" style="1381" hidden="1"/>
    <col min="14601" max="14601" width="15.42578125" style="1381" hidden="1"/>
    <col min="14602" max="14602" width="13.42578125" style="1381" hidden="1"/>
    <col min="14603" max="14603" width="15.42578125" style="1381" hidden="1"/>
    <col min="14604" max="14604" width="2.5703125" style="1381" hidden="1"/>
    <col min="14605" max="14849" width="10.5703125" style="1381" hidden="1"/>
    <col min="14850" max="14850" width="1.5703125" style="1381" hidden="1"/>
    <col min="14851" max="14851" width="56.42578125" style="1381" hidden="1"/>
    <col min="14852" max="14854" width="24.42578125" style="1381" hidden="1"/>
    <col min="14855" max="14855" width="15.42578125" style="1381" hidden="1"/>
    <col min="14856" max="14856" width="17.5703125" style="1381" hidden="1"/>
    <col min="14857" max="14857" width="15.42578125" style="1381" hidden="1"/>
    <col min="14858" max="14858" width="13.42578125" style="1381" hidden="1"/>
    <col min="14859" max="14859" width="15.42578125" style="1381" hidden="1"/>
    <col min="14860" max="14860" width="2.5703125" style="1381" hidden="1"/>
    <col min="14861" max="15105" width="10.5703125" style="1381" hidden="1"/>
    <col min="15106" max="15106" width="1.5703125" style="1381" hidden="1"/>
    <col min="15107" max="15107" width="56.42578125" style="1381" hidden="1"/>
    <col min="15108" max="15110" width="24.42578125" style="1381" hidden="1"/>
    <col min="15111" max="15111" width="15.42578125" style="1381" hidden="1"/>
    <col min="15112" max="15112" width="17.5703125" style="1381" hidden="1"/>
    <col min="15113" max="15113" width="15.42578125" style="1381" hidden="1"/>
    <col min="15114" max="15114" width="13.42578125" style="1381" hidden="1"/>
    <col min="15115" max="15115" width="15.42578125" style="1381" hidden="1"/>
    <col min="15116" max="15116" width="2.5703125" style="1381" hidden="1"/>
    <col min="15117" max="15361" width="10.5703125" style="1381" hidden="1"/>
    <col min="15362" max="15362" width="1.5703125" style="1381" hidden="1"/>
    <col min="15363" max="15363" width="56.42578125" style="1381" hidden="1"/>
    <col min="15364" max="15366" width="24.42578125" style="1381" hidden="1"/>
    <col min="15367" max="15367" width="15.42578125" style="1381" hidden="1"/>
    <col min="15368" max="15368" width="17.5703125" style="1381" hidden="1"/>
    <col min="15369" max="15369" width="15.42578125" style="1381" hidden="1"/>
    <col min="15370" max="15370" width="13.42578125" style="1381" hidden="1"/>
    <col min="15371" max="15371" width="15.42578125" style="1381" hidden="1"/>
    <col min="15372" max="15372" width="2.5703125" style="1381" hidden="1"/>
    <col min="15373" max="15617" width="10.5703125" style="1381" hidden="1"/>
    <col min="15618" max="15618" width="1.5703125" style="1381" hidden="1"/>
    <col min="15619" max="15619" width="56.42578125" style="1381" hidden="1"/>
    <col min="15620" max="15622" width="24.42578125" style="1381" hidden="1"/>
    <col min="15623" max="15623" width="15.42578125" style="1381" hidden="1"/>
    <col min="15624" max="15624" width="17.5703125" style="1381" hidden="1"/>
    <col min="15625" max="15625" width="15.42578125" style="1381" hidden="1"/>
    <col min="15626" max="15626" width="13.42578125" style="1381" hidden="1"/>
    <col min="15627" max="15627" width="15.42578125" style="1381" hidden="1"/>
    <col min="15628" max="15628" width="2.5703125" style="1381" hidden="1"/>
    <col min="15629" max="15873" width="10.5703125" style="1381" hidden="1"/>
    <col min="15874" max="15874" width="1.5703125" style="1381" hidden="1"/>
    <col min="15875" max="15875" width="56.42578125" style="1381" hidden="1"/>
    <col min="15876" max="15878" width="24.42578125" style="1381" hidden="1"/>
    <col min="15879" max="15879" width="15.42578125" style="1381" hidden="1"/>
    <col min="15880" max="15880" width="17.5703125" style="1381" hidden="1"/>
    <col min="15881" max="15881" width="15.42578125" style="1381" hidden="1"/>
    <col min="15882" max="15882" width="13.42578125" style="1381" hidden="1"/>
    <col min="15883" max="15883" width="15.42578125" style="1381" hidden="1"/>
    <col min="15884" max="15884" width="2.5703125" style="1381" hidden="1"/>
    <col min="15885" max="16129" width="10.5703125" style="1381" hidden="1"/>
    <col min="16130" max="16130" width="1.5703125" style="1381" hidden="1"/>
    <col min="16131" max="16131" width="56.42578125" style="1381" hidden="1"/>
    <col min="16132" max="16134" width="24.42578125" style="1381" hidden="1"/>
    <col min="16135" max="16135" width="15.42578125" style="1381" hidden="1"/>
    <col min="16136" max="16136" width="17.5703125" style="1381" hidden="1"/>
    <col min="16137" max="16137" width="15.42578125" style="1381" hidden="1"/>
    <col min="16138" max="16138" width="13.42578125" style="1381" hidden="1"/>
    <col min="16139" max="16139" width="15.42578125" style="1381" hidden="1"/>
    <col min="16140" max="16140" width="2.5703125" style="1381" hidden="1"/>
    <col min="16141" max="16384" width="10.5703125" style="1381" hidden="1"/>
  </cols>
  <sheetData>
    <row r="1" spans="1:32" ht="12" customHeight="1">
      <c r="A1" s="1404"/>
      <c r="B1" s="141" t="s">
        <v>126</v>
      </c>
      <c r="C1" s="1403"/>
      <c r="D1" s="1403"/>
      <c r="E1" s="1403"/>
      <c r="F1" s="1403"/>
      <c r="G1" s="1403"/>
      <c r="H1" s="1403"/>
      <c r="I1" s="1403"/>
      <c r="J1" s="1403"/>
      <c r="K1" s="1403"/>
      <c r="L1" s="1403"/>
      <c r="M1" s="1403"/>
      <c r="N1" s="1403"/>
      <c r="O1" s="1403"/>
      <c r="P1" s="1403"/>
      <c r="Q1" s="1403"/>
      <c r="R1" s="1403"/>
      <c r="S1" s="1403"/>
    </row>
    <row r="2" spans="1:32" s="1400" customFormat="1" ht="20.100000000000001" customHeight="1">
      <c r="B2" s="1402" t="s">
        <v>25</v>
      </c>
      <c r="C2" s="1368"/>
      <c r="D2" s="1368"/>
      <c r="E2" s="1368"/>
      <c r="F2" s="1368"/>
      <c r="G2" s="1368"/>
      <c r="H2" s="1368"/>
      <c r="I2" s="1368"/>
      <c r="J2" s="1368"/>
      <c r="K2" s="1367"/>
      <c r="L2" s="1401"/>
    </row>
    <row r="3" spans="1:32" s="1382" customFormat="1" ht="12.75">
      <c r="A3" s="62"/>
      <c r="B3" s="2195" t="s">
        <v>1270</v>
      </c>
      <c r="C3" s="2196"/>
      <c r="D3" s="2196"/>
      <c r="E3" s="2196"/>
      <c r="F3" s="2197" t="str">
        <f>CurrQtr</f>
        <v>Q3 2022</v>
      </c>
      <c r="G3" s="2197"/>
      <c r="H3" s="2197"/>
      <c r="I3" s="2197"/>
      <c r="J3" s="2197"/>
      <c r="K3" s="2198"/>
      <c r="L3" s="862"/>
    </row>
    <row r="4" spans="1:32" s="1382" customFormat="1" ht="21.6" customHeight="1">
      <c r="A4" s="862"/>
      <c r="B4" s="2193" t="s">
        <v>1269</v>
      </c>
      <c r="C4" s="2194"/>
      <c r="D4" s="2194"/>
      <c r="E4" s="2194"/>
      <c r="F4" s="1945" t="s">
        <v>1268</v>
      </c>
      <c r="G4" s="1945" t="s">
        <v>1267</v>
      </c>
      <c r="H4" s="1945" t="s">
        <v>1266</v>
      </c>
      <c r="I4" s="1945" t="s">
        <v>1265</v>
      </c>
      <c r="J4" s="1945" t="s">
        <v>179</v>
      </c>
      <c r="K4" s="1947" t="s">
        <v>1264</v>
      </c>
      <c r="L4" s="862"/>
    </row>
    <row r="5" spans="1:32" s="1382" customFormat="1" ht="12.75">
      <c r="A5" s="862"/>
      <c r="B5" s="2193"/>
      <c r="C5" s="2194"/>
      <c r="D5" s="2194"/>
      <c r="E5" s="2194"/>
      <c r="F5" s="2043"/>
      <c r="G5" s="2043"/>
      <c r="H5" s="2043"/>
      <c r="I5" s="2043"/>
      <c r="J5" s="2043"/>
      <c r="K5" s="1986"/>
      <c r="L5" s="862"/>
    </row>
    <row r="6" spans="1:32" s="1382" customFormat="1" ht="2.85" customHeight="1">
      <c r="A6" s="862"/>
      <c r="B6" s="1390"/>
      <c r="C6" s="1389"/>
      <c r="D6" s="1389"/>
      <c r="E6" s="1389"/>
      <c r="F6" s="1389"/>
      <c r="G6" s="1389"/>
      <c r="H6" s="1389"/>
      <c r="I6" s="1389"/>
      <c r="J6" s="1389"/>
      <c r="K6" s="1398"/>
      <c r="L6" s="862"/>
    </row>
    <row r="7" spans="1:32" s="1382" customFormat="1" ht="12.75">
      <c r="A7" s="862"/>
      <c r="B7" s="1390" t="s">
        <v>844</v>
      </c>
      <c r="C7" s="1389"/>
      <c r="D7" s="1389"/>
      <c r="E7" s="1389"/>
      <c r="F7" s="1397">
        <v>148</v>
      </c>
      <c r="G7" s="1397">
        <v>149.19999999999999</v>
      </c>
      <c r="H7" s="1397">
        <v>118.5</v>
      </c>
      <c r="I7" s="1397">
        <v>21.6</v>
      </c>
      <c r="J7" s="1397">
        <v>15.5</v>
      </c>
      <c r="K7" s="1396">
        <v>452.8</v>
      </c>
      <c r="L7" s="862"/>
      <c r="AF7" s="1391"/>
    </row>
    <row r="8" spans="1:32" s="1382" customFormat="1" ht="12.75">
      <c r="A8" s="862"/>
      <c r="B8" s="1390" t="s">
        <v>1263</v>
      </c>
      <c r="C8" s="1389"/>
      <c r="D8" s="1389"/>
      <c r="E8" s="1389"/>
      <c r="F8" s="1388">
        <v>0.33</v>
      </c>
      <c r="G8" s="1388">
        <v>0.33</v>
      </c>
      <c r="H8" s="1388">
        <v>0.26</v>
      </c>
      <c r="I8" s="1388">
        <v>0.05</v>
      </c>
      <c r="J8" s="1388">
        <v>0.03</v>
      </c>
      <c r="K8" s="1387">
        <v>1</v>
      </c>
      <c r="L8" s="862"/>
      <c r="AF8" s="1391"/>
    </row>
    <row r="9" spans="1:32" s="1382" customFormat="1" ht="2.1" customHeight="1">
      <c r="A9" s="862"/>
      <c r="B9" s="1390"/>
      <c r="C9" s="1389"/>
      <c r="D9" s="1389"/>
      <c r="E9" s="1389"/>
      <c r="F9" s="1393"/>
      <c r="G9" s="1393"/>
      <c r="H9" s="1393"/>
      <c r="I9" s="1393"/>
      <c r="J9" s="1393"/>
      <c r="K9" s="1392"/>
      <c r="L9" s="862"/>
      <c r="AF9" s="1391"/>
    </row>
    <row r="10" spans="1:32" s="1382" customFormat="1" ht="12.75">
      <c r="A10" s="862"/>
      <c r="B10" s="1390" t="s">
        <v>1262</v>
      </c>
      <c r="C10" s="1389"/>
      <c r="D10" s="1389"/>
      <c r="E10" s="1389"/>
      <c r="F10" s="1393"/>
      <c r="G10" s="1393"/>
      <c r="H10" s="1393"/>
      <c r="I10" s="1393"/>
      <c r="J10" s="1393"/>
      <c r="K10" s="1392"/>
      <c r="L10" s="862"/>
    </row>
    <row r="11" spans="1:32" s="1382" customFormat="1" ht="12.75">
      <c r="A11" s="862"/>
      <c r="B11" s="1390" t="s">
        <v>1261</v>
      </c>
      <c r="C11" s="1389"/>
      <c r="D11" s="1389"/>
      <c r="E11" s="1389"/>
      <c r="F11" s="1388">
        <v>0.89</v>
      </c>
      <c r="G11" s="1388">
        <v>0.89</v>
      </c>
      <c r="H11" s="1388">
        <v>0.86</v>
      </c>
      <c r="I11" s="1388">
        <v>0.66</v>
      </c>
      <c r="J11" s="1388">
        <v>0.93</v>
      </c>
      <c r="K11" s="1387">
        <v>0.87</v>
      </c>
      <c r="L11" s="862"/>
    </row>
    <row r="12" spans="1:32" s="1382" customFormat="1" ht="12.75">
      <c r="A12" s="862"/>
      <c r="B12" s="1390" t="s">
        <v>1260</v>
      </c>
      <c r="C12" s="1389"/>
      <c r="D12" s="1389"/>
      <c r="E12" s="1389"/>
      <c r="F12" s="1388" t="s">
        <v>1258</v>
      </c>
      <c r="G12" s="1388">
        <v>0.01</v>
      </c>
      <c r="H12" s="1388">
        <v>0.05</v>
      </c>
      <c r="I12" s="1388" t="s">
        <v>1258</v>
      </c>
      <c r="J12" s="1388">
        <v>0.05</v>
      </c>
      <c r="K12" s="1387">
        <v>0.02</v>
      </c>
      <c r="L12" s="862"/>
    </row>
    <row r="13" spans="1:32" s="1382" customFormat="1" ht="12.75">
      <c r="A13" s="862"/>
      <c r="B13" s="1386" t="s">
        <v>1259</v>
      </c>
      <c r="C13" s="1385"/>
      <c r="D13" s="1385"/>
      <c r="E13" s="1385"/>
      <c r="F13" s="1384">
        <v>0.11</v>
      </c>
      <c r="G13" s="1384">
        <v>0.1</v>
      </c>
      <c r="H13" s="1384">
        <v>0.09</v>
      </c>
      <c r="I13" s="1384">
        <v>0.34</v>
      </c>
      <c r="J13" s="1384">
        <v>0.02</v>
      </c>
      <c r="K13" s="1383">
        <v>0.11</v>
      </c>
      <c r="L13" s="862"/>
    </row>
    <row r="14" spans="1:32" s="1382" customFormat="1" ht="4.3499999999999996" customHeight="1">
      <c r="A14" s="862"/>
      <c r="B14" s="862"/>
      <c r="C14" s="862"/>
      <c r="D14" s="862"/>
      <c r="E14" s="862"/>
      <c r="F14" s="1399"/>
      <c r="G14" s="1399"/>
      <c r="H14" s="1399"/>
      <c r="I14" s="1399"/>
      <c r="J14" s="1399"/>
      <c r="K14" s="1399"/>
      <c r="L14" s="862"/>
    </row>
    <row r="15" spans="1:32" s="1382" customFormat="1" ht="10.35" customHeight="1">
      <c r="A15" s="862"/>
      <c r="B15" s="862"/>
      <c r="C15" s="862"/>
      <c r="D15" s="862"/>
      <c r="E15" s="862"/>
      <c r="F15" s="862"/>
      <c r="G15" s="862"/>
      <c r="H15" s="862"/>
      <c r="I15" s="862"/>
      <c r="J15" s="862"/>
      <c r="K15" s="862"/>
      <c r="L15" s="862"/>
    </row>
    <row r="16" spans="1:32" s="1382" customFormat="1" ht="9" customHeight="1">
      <c r="A16" s="862"/>
      <c r="B16" s="862"/>
      <c r="C16" s="862"/>
      <c r="D16" s="862"/>
      <c r="E16" s="862"/>
      <c r="F16" s="862"/>
      <c r="G16" s="862"/>
      <c r="H16" s="862"/>
      <c r="I16" s="862"/>
      <c r="J16" s="862"/>
      <c r="K16" s="862"/>
      <c r="L16" s="862"/>
    </row>
    <row r="17" spans="1:16" s="1382" customFormat="1" ht="15" customHeight="1">
      <c r="A17" s="862"/>
      <c r="B17" s="2195" t="s">
        <v>1270</v>
      </c>
      <c r="C17" s="2196"/>
      <c r="D17" s="2196"/>
      <c r="E17" s="2196"/>
      <c r="F17" s="2197" t="str">
        <f>LastQtr</f>
        <v>Q2 2022</v>
      </c>
      <c r="G17" s="2197"/>
      <c r="H17" s="2197"/>
      <c r="I17" s="2197"/>
      <c r="J17" s="2197"/>
      <c r="K17" s="2198"/>
      <c r="L17" s="862"/>
    </row>
    <row r="18" spans="1:16" s="1382" customFormat="1" ht="20.100000000000001" customHeight="1">
      <c r="A18" s="1373"/>
      <c r="B18" s="2193" t="s">
        <v>1269</v>
      </c>
      <c r="C18" s="2194"/>
      <c r="D18" s="2194"/>
      <c r="E18" s="2194"/>
      <c r="F18" s="1945" t="s">
        <v>1268</v>
      </c>
      <c r="G18" s="1945" t="s">
        <v>1267</v>
      </c>
      <c r="H18" s="1945" t="s">
        <v>1266</v>
      </c>
      <c r="I18" s="1945" t="s">
        <v>1265</v>
      </c>
      <c r="J18" s="1945" t="s">
        <v>179</v>
      </c>
      <c r="K18" s="1947" t="s">
        <v>1264</v>
      </c>
      <c r="L18" s="862"/>
    </row>
    <row r="19" spans="1:16" s="1382" customFormat="1" ht="12.75">
      <c r="A19" s="862"/>
      <c r="B19" s="2193"/>
      <c r="C19" s="2194"/>
      <c r="D19" s="2194"/>
      <c r="E19" s="2194"/>
      <c r="F19" s="2043"/>
      <c r="G19" s="2043"/>
      <c r="H19" s="2043"/>
      <c r="I19" s="2043"/>
      <c r="J19" s="2043"/>
      <c r="K19" s="1986"/>
      <c r="L19" s="862"/>
    </row>
    <row r="20" spans="1:16" s="1382" customFormat="1" ht="3" customHeight="1">
      <c r="A20" s="862"/>
      <c r="B20" s="1390"/>
      <c r="C20" s="1389"/>
      <c r="D20" s="1389"/>
      <c r="E20" s="1389"/>
      <c r="F20" s="1389"/>
      <c r="G20" s="1389"/>
      <c r="H20" s="1389"/>
      <c r="I20" s="1389"/>
      <c r="J20" s="1389"/>
      <c r="K20" s="1398"/>
      <c r="L20" s="862"/>
      <c r="P20" s="1391"/>
    </row>
    <row r="21" spans="1:16" s="1382" customFormat="1" ht="12.75">
      <c r="A21" s="862"/>
      <c r="B21" s="1390" t="s">
        <v>844</v>
      </c>
      <c r="C21" s="1389"/>
      <c r="D21" s="1389"/>
      <c r="E21" s="1389"/>
      <c r="F21" s="1397">
        <v>140.80000000000001</v>
      </c>
      <c r="G21" s="1397">
        <v>161.6</v>
      </c>
      <c r="H21" s="1397">
        <v>107.4</v>
      </c>
      <c r="I21" s="1397">
        <v>20.8</v>
      </c>
      <c r="J21" s="1397">
        <v>14.700000000000045</v>
      </c>
      <c r="K21" s="1396">
        <v>445.3</v>
      </c>
      <c r="L21" s="862"/>
    </row>
    <row r="22" spans="1:16" s="1382" customFormat="1" ht="12.75">
      <c r="A22" s="862"/>
      <c r="B22" s="1390" t="s">
        <v>1263</v>
      </c>
      <c r="C22" s="1389"/>
      <c r="D22" s="1389"/>
      <c r="E22" s="1389"/>
      <c r="F22" s="1388">
        <v>0.32</v>
      </c>
      <c r="G22" s="1388">
        <v>0.36</v>
      </c>
      <c r="H22" s="1388">
        <v>0.24</v>
      </c>
      <c r="I22" s="1388">
        <v>0.05</v>
      </c>
      <c r="J22" s="1388">
        <v>0.03</v>
      </c>
      <c r="K22" s="1387">
        <v>1</v>
      </c>
      <c r="L22" s="862"/>
    </row>
    <row r="23" spans="1:16" s="1382" customFormat="1" ht="3.6" customHeight="1">
      <c r="A23" s="862"/>
      <c r="B23" s="1390"/>
      <c r="C23" s="1389"/>
      <c r="D23" s="1389"/>
      <c r="E23" s="1389"/>
      <c r="F23" s="1393"/>
      <c r="G23" s="1393"/>
      <c r="H23" s="1393"/>
      <c r="I23" s="1393"/>
      <c r="J23" s="1393"/>
      <c r="K23" s="1392"/>
      <c r="L23" s="1395"/>
      <c r="M23" s="1394"/>
    </row>
    <row r="24" spans="1:16" s="1382" customFormat="1" ht="12.75">
      <c r="A24" s="862"/>
      <c r="B24" s="1390" t="s">
        <v>1262</v>
      </c>
      <c r="C24" s="1389"/>
      <c r="D24" s="1389"/>
      <c r="E24" s="1389"/>
      <c r="F24" s="1393"/>
      <c r="G24" s="1393"/>
      <c r="H24" s="1393"/>
      <c r="I24" s="1393"/>
      <c r="J24" s="1393"/>
      <c r="K24" s="1392"/>
      <c r="L24" s="862"/>
      <c r="P24" s="1391"/>
    </row>
    <row r="25" spans="1:16" s="1382" customFormat="1" ht="12.75">
      <c r="A25" s="862"/>
      <c r="B25" s="1390" t="s">
        <v>1261</v>
      </c>
      <c r="C25" s="1389"/>
      <c r="D25" s="1389"/>
      <c r="E25" s="1389"/>
      <c r="F25" s="1388">
        <v>0.88</v>
      </c>
      <c r="G25" s="1388">
        <v>0.89</v>
      </c>
      <c r="H25" s="1388">
        <v>0.86</v>
      </c>
      <c r="I25" s="1388">
        <v>0.65</v>
      </c>
      <c r="J25" s="1388">
        <v>0.94</v>
      </c>
      <c r="K25" s="1387">
        <v>0.87</v>
      </c>
      <c r="L25" s="862"/>
    </row>
    <row r="26" spans="1:16" s="1382" customFormat="1" ht="12.75">
      <c r="A26" s="862"/>
      <c r="B26" s="1390" t="s">
        <v>1260</v>
      </c>
      <c r="C26" s="1389"/>
      <c r="D26" s="1389"/>
      <c r="E26" s="1389"/>
      <c r="F26" s="1388" t="s">
        <v>1258</v>
      </c>
      <c r="G26" s="1388">
        <v>0.01</v>
      </c>
      <c r="H26" s="1388">
        <v>0.05</v>
      </c>
      <c r="I26" s="1388" t="s">
        <v>1258</v>
      </c>
      <c r="J26" s="1388">
        <v>0.05</v>
      </c>
      <c r="K26" s="1387">
        <v>0.02</v>
      </c>
      <c r="L26" s="862"/>
    </row>
    <row r="27" spans="1:16" s="1382" customFormat="1" ht="12.75">
      <c r="A27" s="862"/>
      <c r="B27" s="1386" t="s">
        <v>1259</v>
      </c>
      <c r="C27" s="1385"/>
      <c r="D27" s="1385"/>
      <c r="E27" s="1385"/>
      <c r="F27" s="1384">
        <v>0.12</v>
      </c>
      <c r="G27" s="1384">
        <v>0.1</v>
      </c>
      <c r="H27" s="1384">
        <v>0.09</v>
      </c>
      <c r="I27" s="1384">
        <v>0.35</v>
      </c>
      <c r="J27" s="1384">
        <v>0.01</v>
      </c>
      <c r="K27" s="1383">
        <v>0.11</v>
      </c>
      <c r="L27" s="862"/>
    </row>
    <row r="28" spans="1:16" s="1" customFormat="1" ht="3" customHeight="1">
      <c r="A28" s="862"/>
    </row>
    <row r="29" spans="1:16" s="1" customFormat="1" ht="5.85" customHeight="1">
      <c r="A29" s="862"/>
    </row>
    <row r="30" spans="1:16" s="1" customFormat="1" ht="15" hidden="1">
      <c r="A30" s="862"/>
    </row>
    <row r="31" spans="1:16" s="1" customFormat="1" ht="3.6" hidden="1" customHeight="1">
      <c r="A31" s="862"/>
    </row>
    <row r="32" spans="1:16" customFormat="1" ht="14.1" hidden="1" customHeight="1">
      <c r="A32" s="1382"/>
    </row>
    <row r="33" spans="1:1" customFormat="1" ht="6" hidden="1" customHeight="1">
      <c r="A33" s="1382"/>
    </row>
    <row r="34" spans="1:1" customFormat="1" ht="14.1" hidden="1" customHeight="1">
      <c r="A34" s="1382"/>
    </row>
    <row r="35" spans="1:1" s="1382" customFormat="1" ht="14.1" hidden="1" customHeight="1"/>
    <row r="36" spans="1:1" s="1382" customFormat="1" ht="14.1" hidden="1" customHeight="1"/>
    <row r="37" spans="1:1" s="1382" customFormat="1" ht="14.1" hidden="1" customHeight="1"/>
    <row r="38" spans="1:1" s="1382" customFormat="1" ht="14.1" hidden="1" customHeight="1"/>
    <row r="39" spans="1:1" s="1382" customFormat="1" ht="14.1" hidden="1" customHeight="1"/>
    <row r="40" spans="1:1" s="1382" customFormat="1" ht="14.1" hidden="1" customHeight="1"/>
    <row r="41" spans="1:1" s="1382" customFormat="1" ht="14.1" hidden="1" customHeight="1"/>
    <row r="42" spans="1:1" s="1382" customFormat="1" ht="14.1" hidden="1" customHeight="1"/>
    <row r="43" spans="1:1" s="1382" customFormat="1" ht="14.1" hidden="1" customHeight="1"/>
    <row r="44" spans="1:1" s="1382" customFormat="1" ht="14.1" hidden="1" customHeight="1"/>
    <row r="45" spans="1:1" s="1382" customFormat="1" ht="14.1" hidden="1" customHeight="1"/>
    <row r="46" spans="1:1" s="1382" customFormat="1" ht="14.1" hidden="1" customHeight="1"/>
    <row r="47" spans="1:1" s="1382" customFormat="1" ht="14.1" hidden="1" customHeight="1"/>
    <row r="48" spans="1:1" s="1382" customFormat="1" ht="14.1" hidden="1" customHeight="1"/>
    <row r="49" s="1382" customFormat="1" ht="14.1" hidden="1" customHeight="1"/>
    <row r="50" s="1382" customFormat="1" ht="14.1" hidden="1" customHeight="1"/>
    <row r="51" s="1382" customFormat="1" ht="14.1" hidden="1" customHeight="1"/>
    <row r="52" s="1382" customFormat="1" ht="14.1" hidden="1" customHeight="1"/>
    <row r="53" s="1382" customFormat="1" ht="14.1" hidden="1" customHeight="1"/>
    <row r="54" s="1382" customFormat="1" ht="14.1" hidden="1" customHeight="1"/>
    <row r="55" s="1382" customFormat="1" ht="14.1" hidden="1" customHeight="1"/>
    <row r="56" s="1382" customFormat="1" ht="14.1" hidden="1" customHeight="1"/>
    <row r="57" s="1382" customFormat="1" ht="14.1" hidden="1" customHeight="1"/>
    <row r="58" s="1382" customFormat="1" ht="14.1" hidden="1" customHeight="1"/>
    <row r="59" s="1382" customFormat="1" ht="14.1" hidden="1" customHeight="1"/>
    <row r="60" s="1382" customFormat="1" ht="14.1" hidden="1" customHeight="1"/>
    <row r="61" s="1382" customFormat="1" ht="14.1" hidden="1" customHeight="1"/>
    <row r="62" s="1382" customFormat="1" ht="14.1" hidden="1" customHeight="1"/>
    <row r="63" s="1382" customFormat="1" ht="14.1" hidden="1" customHeight="1"/>
    <row r="64" s="1382" customFormat="1" ht="14.1" hidden="1" customHeight="1"/>
    <row r="65" s="1382" customFormat="1" ht="14.1" hidden="1" customHeight="1"/>
    <row r="66" s="1382" customFormat="1" ht="14.1" hidden="1" customHeight="1"/>
    <row r="67" s="1382" customFormat="1" ht="14.1" hidden="1" customHeight="1"/>
    <row r="68" s="1382" customFormat="1" ht="14.1" hidden="1" customHeight="1"/>
    <row r="69" s="1382" customFormat="1" ht="14.1" hidden="1" customHeight="1"/>
    <row r="70" s="1382" customFormat="1" ht="14.1" hidden="1" customHeight="1"/>
    <row r="71" s="1382" customFormat="1" ht="14.1" hidden="1" customHeight="1"/>
    <row r="72" s="1382" customFormat="1" ht="14.1" hidden="1" customHeight="1"/>
    <row r="73" s="1382" customFormat="1" ht="14.1" hidden="1" customHeight="1"/>
    <row r="74" s="1382" customFormat="1" ht="14.1" hidden="1" customHeight="1"/>
    <row r="75" s="1382" customFormat="1" ht="14.1" hidden="1" customHeight="1"/>
    <row r="76" s="1382" customFormat="1" ht="14.1" hidden="1" customHeight="1"/>
    <row r="77" s="1382" customFormat="1" ht="14.1" hidden="1" customHeight="1"/>
    <row r="78" s="1382" customFormat="1" ht="14.1" hidden="1" customHeight="1"/>
    <row r="79" s="1382" customFormat="1" ht="14.1" hidden="1" customHeight="1"/>
    <row r="80" s="1382" customFormat="1" ht="14.1" hidden="1" customHeight="1"/>
    <row r="81" s="1382" customFormat="1" ht="14.1" hidden="1" customHeight="1"/>
    <row r="82" s="1382" customFormat="1" ht="14.1" hidden="1" customHeight="1"/>
    <row r="83" s="1382" customFormat="1" ht="14.1" hidden="1" customHeight="1"/>
    <row r="84" s="1382" customFormat="1" ht="14.1" hidden="1" customHeight="1"/>
    <row r="85" s="1382" customFormat="1" ht="14.1" hidden="1" customHeight="1"/>
    <row r="86" s="1382" customFormat="1" ht="14.1" hidden="1" customHeight="1"/>
    <row r="87" s="1382" customFormat="1" ht="14.1" hidden="1" customHeight="1"/>
    <row r="88" s="1382" customFormat="1" ht="14.1" hidden="1" customHeight="1"/>
    <row r="89" s="1382" customFormat="1" ht="14.1" hidden="1" customHeight="1"/>
    <row r="90" s="1382" customFormat="1" ht="14.1" hidden="1" customHeight="1"/>
    <row r="91" s="1382" customFormat="1" ht="14.1" hidden="1" customHeight="1"/>
    <row r="92" s="1382" customFormat="1" ht="14.1" hidden="1" customHeight="1"/>
    <row r="93" s="1382" customFormat="1" ht="14.1" hidden="1" customHeight="1"/>
    <row r="94" s="1382" customFormat="1" ht="14.1" hidden="1" customHeight="1"/>
    <row r="95" s="1382" customFormat="1" ht="14.1" hidden="1" customHeight="1"/>
    <row r="96" s="1382" customFormat="1" ht="14.1" hidden="1" customHeight="1"/>
    <row r="97" s="1382" customFormat="1" ht="14.1" hidden="1" customHeight="1"/>
    <row r="98" s="1382" customFormat="1" ht="14.1" hidden="1" customHeight="1"/>
    <row r="99" s="1382" customFormat="1" ht="14.1" hidden="1" customHeight="1"/>
    <row r="100" s="1382" customFormat="1" ht="14.1" hidden="1" customHeight="1"/>
    <row r="101" s="1382" customFormat="1" ht="14.1" hidden="1" customHeight="1"/>
    <row r="102" s="1382" customFormat="1" ht="14.1" hidden="1" customHeight="1"/>
    <row r="103" s="1382" customFormat="1" ht="14.1" hidden="1" customHeight="1"/>
    <row r="104" s="1382" customFormat="1" ht="14.1" hidden="1" customHeight="1"/>
    <row r="105" s="1382" customFormat="1" ht="14.1" hidden="1" customHeight="1"/>
    <row r="106" s="1382" customFormat="1" ht="14.1" hidden="1" customHeight="1"/>
    <row r="107" s="1382" customFormat="1" ht="14.1" hidden="1" customHeight="1"/>
    <row r="108" s="1382" customFormat="1" ht="14.1" hidden="1" customHeight="1"/>
  </sheetData>
  <mergeCells count="18">
    <mergeCell ref="G18:G19"/>
    <mergeCell ref="I4:I5"/>
    <mergeCell ref="I18:I19"/>
    <mergeCell ref="J18:J19"/>
    <mergeCell ref="B4:E5"/>
    <mergeCell ref="B3:E3"/>
    <mergeCell ref="H18:H19"/>
    <mergeCell ref="B17:E17"/>
    <mergeCell ref="B18:E19"/>
    <mergeCell ref="F3:K3"/>
    <mergeCell ref="F4:F5"/>
    <mergeCell ref="G4:G5"/>
    <mergeCell ref="H4:H5"/>
    <mergeCell ref="J4:J5"/>
    <mergeCell ref="K4:K5"/>
    <mergeCell ref="K18:K19"/>
    <mergeCell ref="F17:K17"/>
    <mergeCell ref="F18:F19"/>
  </mergeCells>
  <hyperlinks>
    <hyperlink ref="B1" location="ToC!A1" display="Back to Table of Contents" xr:uid="{BE2581C3-D291-41D7-94FC-78115668FAE6}"/>
  </hyperlinks>
  <pageMargins left="0.5" right="0.5" top="0.5" bottom="0.5" header="0.25" footer="0.3"/>
  <pageSetup scale="75" orientation="landscape" r:id="rId1"/>
  <headerFooter>
    <oddFooter>&amp;L&amp;G&amp;CSupplementary Regulatory Capital Disclosure&amp;R Page &amp;P of &amp;N</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CDA5E-6668-4A2E-A70B-A5DBAD0FB699}">
  <sheetPr transitionEvaluation="1" codeName="Sheet43">
    <tabColor rgb="FF92D050"/>
  </sheetPr>
  <dimension ref="A1:XFC105"/>
  <sheetViews>
    <sheetView topLeftCell="A7" zoomScale="115" zoomScaleNormal="115" workbookViewId="0"/>
  </sheetViews>
  <sheetFormatPr defaultColWidth="0" defaultRowHeight="15" zeroHeight="1"/>
  <cols>
    <col min="1" max="1" width="1.5703125" style="140" customWidth="1"/>
    <col min="2" max="2" width="30.42578125" style="52" customWidth="1"/>
    <col min="3" max="12" width="12.5703125" style="52" customWidth="1"/>
    <col min="13" max="13" width="14.42578125" style="52" hidden="1" customWidth="1"/>
    <col min="14" max="14" width="12.42578125" style="52" hidden="1" customWidth="1"/>
    <col min="15" max="15" width="25.42578125" style="52" hidden="1" customWidth="1"/>
    <col min="16" max="16" width="15.5703125" style="52" hidden="1" customWidth="1"/>
    <col min="17" max="17" width="16.5703125" style="52" hidden="1" customWidth="1"/>
    <col min="18" max="18" width="11.5703125" style="52" hidden="1" customWidth="1"/>
    <col min="19" max="19" width="0.5703125" style="52" customWidth="1"/>
    <col min="20" max="20" width="16.42578125" style="52" hidden="1"/>
    <col min="21" max="257" width="6.5703125" style="52" hidden="1"/>
    <col min="258" max="258" width="69.5703125" style="52" hidden="1"/>
    <col min="259" max="259" width="24.42578125" style="52" hidden="1"/>
    <col min="260" max="260" width="23.42578125" style="52" hidden="1"/>
    <col min="261" max="261" width="23.5703125" style="52" hidden="1"/>
    <col min="262" max="263" width="26.42578125" style="52" hidden="1"/>
    <col min="264" max="264" width="24" style="52" hidden="1"/>
    <col min="265" max="265" width="23.42578125" style="52" hidden="1"/>
    <col min="266" max="266" width="23.5703125" style="52" hidden="1"/>
    <col min="267" max="267" width="26.5703125" style="52" hidden="1"/>
    <col min="268" max="268" width="26.42578125" style="52" hidden="1"/>
    <col min="269" max="274" width="6.5703125" style="52" hidden="1"/>
    <col min="275" max="275" width="4.5703125" style="52" hidden="1"/>
    <col min="276" max="276" width="16.42578125" style="52" hidden="1"/>
    <col min="277" max="513" width="6.5703125" style="52" hidden="1"/>
    <col min="514" max="514" width="69.5703125" style="52" hidden="1"/>
    <col min="515" max="515" width="24.42578125" style="52" hidden="1"/>
    <col min="516" max="516" width="23.42578125" style="52" hidden="1"/>
    <col min="517" max="517" width="23.5703125" style="52" hidden="1"/>
    <col min="518" max="519" width="26.42578125" style="52" hidden="1"/>
    <col min="520" max="520" width="24" style="52" hidden="1"/>
    <col min="521" max="521" width="23.42578125" style="52" hidden="1"/>
    <col min="522" max="522" width="23.5703125" style="52" hidden="1"/>
    <col min="523" max="523" width="26.5703125" style="52" hidden="1"/>
    <col min="524" max="524" width="26.42578125" style="52" hidden="1"/>
    <col min="525" max="530" width="6.5703125" style="52" hidden="1"/>
    <col min="531" max="531" width="4.5703125" style="52" hidden="1"/>
    <col min="532" max="532" width="16.42578125" style="52" hidden="1"/>
    <col min="533" max="769" width="6.5703125" style="52" hidden="1"/>
    <col min="770" max="770" width="69.5703125" style="52" hidden="1"/>
    <col min="771" max="771" width="24.42578125" style="52" hidden="1"/>
    <col min="772" max="772" width="23.42578125" style="52" hidden="1"/>
    <col min="773" max="773" width="23.5703125" style="52" hidden="1"/>
    <col min="774" max="775" width="26.42578125" style="52" hidden="1"/>
    <col min="776" max="776" width="24" style="52" hidden="1"/>
    <col min="777" max="777" width="23.42578125" style="52" hidden="1"/>
    <col min="778" max="778" width="23.5703125" style="52" hidden="1"/>
    <col min="779" max="779" width="26.5703125" style="52" hidden="1"/>
    <col min="780" max="780" width="26.42578125" style="52" hidden="1"/>
    <col min="781" max="786" width="6.5703125" style="52" hidden="1"/>
    <col min="787" max="787" width="4.5703125" style="52" hidden="1"/>
    <col min="788" max="788" width="16.42578125" style="52" hidden="1"/>
    <col min="789" max="1025" width="6.5703125" style="52" hidden="1"/>
    <col min="1026" max="1026" width="69.5703125" style="52" hidden="1"/>
    <col min="1027" max="1027" width="24.42578125" style="52" hidden="1"/>
    <col min="1028" max="1028" width="23.42578125" style="52" hidden="1"/>
    <col min="1029" max="1029" width="23.5703125" style="52" hidden="1"/>
    <col min="1030" max="1031" width="26.42578125" style="52" hidden="1"/>
    <col min="1032" max="1032" width="24" style="52" hidden="1"/>
    <col min="1033" max="1033" width="23.42578125" style="52" hidden="1"/>
    <col min="1034" max="1034" width="23.5703125" style="52" hidden="1"/>
    <col min="1035" max="1035" width="26.5703125" style="52" hidden="1"/>
    <col min="1036" max="1036" width="26.42578125" style="52" hidden="1"/>
    <col min="1037" max="1042" width="6.5703125" style="52" hidden="1"/>
    <col min="1043" max="1043" width="4.5703125" style="52" hidden="1"/>
    <col min="1044" max="1044" width="16.42578125" style="52" hidden="1"/>
    <col min="1045" max="1281" width="6.5703125" style="52" hidden="1"/>
    <col min="1282" max="1282" width="69.5703125" style="52" hidden="1"/>
    <col min="1283" max="1283" width="24.42578125" style="52" hidden="1"/>
    <col min="1284" max="1284" width="23.42578125" style="52" hidden="1"/>
    <col min="1285" max="1285" width="23.5703125" style="52" hidden="1"/>
    <col min="1286" max="1287" width="26.42578125" style="52" hidden="1"/>
    <col min="1288" max="1288" width="24" style="52" hidden="1"/>
    <col min="1289" max="1289" width="23.42578125" style="52" hidden="1"/>
    <col min="1290" max="1290" width="23.5703125" style="52" hidden="1"/>
    <col min="1291" max="1291" width="26.5703125" style="52" hidden="1"/>
    <col min="1292" max="1292" width="26.42578125" style="52" hidden="1"/>
    <col min="1293" max="1298" width="6.5703125" style="52" hidden="1"/>
    <col min="1299" max="1299" width="4.5703125" style="52" hidden="1"/>
    <col min="1300" max="1300" width="16.42578125" style="52" hidden="1"/>
    <col min="1301" max="1537" width="6.5703125" style="52" hidden="1"/>
    <col min="1538" max="1538" width="69.5703125" style="52" hidden="1"/>
    <col min="1539" max="1539" width="24.42578125" style="52" hidden="1"/>
    <col min="1540" max="1540" width="23.42578125" style="52" hidden="1"/>
    <col min="1541" max="1541" width="23.5703125" style="52" hidden="1"/>
    <col min="1542" max="1543" width="26.42578125" style="52" hidden="1"/>
    <col min="1544" max="1544" width="24" style="52" hidden="1"/>
    <col min="1545" max="1545" width="23.42578125" style="52" hidden="1"/>
    <col min="1546" max="1546" width="23.5703125" style="52" hidden="1"/>
    <col min="1547" max="1547" width="26.5703125" style="52" hidden="1"/>
    <col min="1548" max="1548" width="26.42578125" style="52" hidden="1"/>
    <col min="1549" max="1554" width="6.5703125" style="52" hidden="1"/>
    <col min="1555" max="1555" width="4.5703125" style="52" hidden="1"/>
    <col min="1556" max="1556" width="16.42578125" style="52" hidden="1"/>
    <col min="1557" max="1793" width="6.5703125" style="52" hidden="1"/>
    <col min="1794" max="1794" width="69.5703125" style="52" hidden="1"/>
    <col min="1795" max="1795" width="24.42578125" style="52" hidden="1"/>
    <col min="1796" max="1796" width="23.42578125" style="52" hidden="1"/>
    <col min="1797" max="1797" width="23.5703125" style="52" hidden="1"/>
    <col min="1798" max="1799" width="26.42578125" style="52" hidden="1"/>
    <col min="1800" max="1800" width="24" style="52" hidden="1"/>
    <col min="1801" max="1801" width="23.42578125" style="52" hidden="1"/>
    <col min="1802" max="1802" width="23.5703125" style="52" hidden="1"/>
    <col min="1803" max="1803" width="26.5703125" style="52" hidden="1"/>
    <col min="1804" max="1804" width="26.42578125" style="52" hidden="1"/>
    <col min="1805" max="1810" width="6.5703125" style="52" hidden="1"/>
    <col min="1811" max="1811" width="4.5703125" style="52" hidden="1"/>
    <col min="1812" max="1812" width="16.42578125" style="52" hidden="1"/>
    <col min="1813" max="2049" width="6.5703125" style="52" hidden="1"/>
    <col min="2050" max="2050" width="69.5703125" style="52" hidden="1"/>
    <col min="2051" max="2051" width="24.42578125" style="52" hidden="1"/>
    <col min="2052" max="2052" width="23.42578125" style="52" hidden="1"/>
    <col min="2053" max="2053" width="23.5703125" style="52" hidden="1"/>
    <col min="2054" max="2055" width="26.42578125" style="52" hidden="1"/>
    <col min="2056" max="2056" width="24" style="52" hidden="1"/>
    <col min="2057" max="2057" width="23.42578125" style="52" hidden="1"/>
    <col min="2058" max="2058" width="23.5703125" style="52" hidden="1"/>
    <col min="2059" max="2059" width="26.5703125" style="52" hidden="1"/>
    <col min="2060" max="2060" width="26.42578125" style="52" hidden="1"/>
    <col min="2061" max="2066" width="6.5703125" style="52" hidden="1"/>
    <col min="2067" max="2067" width="4.5703125" style="52" hidden="1"/>
    <col min="2068" max="2068" width="16.42578125" style="52" hidden="1"/>
    <col min="2069" max="2305" width="6.5703125" style="52" hidden="1"/>
    <col min="2306" max="2306" width="69.5703125" style="52" hidden="1"/>
    <col min="2307" max="2307" width="24.42578125" style="52" hidden="1"/>
    <col min="2308" max="2308" width="23.42578125" style="52" hidden="1"/>
    <col min="2309" max="2309" width="23.5703125" style="52" hidden="1"/>
    <col min="2310" max="2311" width="26.42578125" style="52" hidden="1"/>
    <col min="2312" max="2312" width="24" style="52" hidden="1"/>
    <col min="2313" max="2313" width="23.42578125" style="52" hidden="1"/>
    <col min="2314" max="2314" width="23.5703125" style="52" hidden="1"/>
    <col min="2315" max="2315" width="26.5703125" style="52" hidden="1"/>
    <col min="2316" max="2316" width="26.42578125" style="52" hidden="1"/>
    <col min="2317" max="2322" width="6.5703125" style="52" hidden="1"/>
    <col min="2323" max="2323" width="4.5703125" style="52" hidden="1"/>
    <col min="2324" max="2324" width="16.42578125" style="52" hidden="1"/>
    <col min="2325" max="2561" width="6.5703125" style="52" hidden="1"/>
    <col min="2562" max="2562" width="69.5703125" style="52" hidden="1"/>
    <col min="2563" max="2563" width="24.42578125" style="52" hidden="1"/>
    <col min="2564" max="2564" width="23.42578125" style="52" hidden="1"/>
    <col min="2565" max="2565" width="23.5703125" style="52" hidden="1"/>
    <col min="2566" max="2567" width="26.42578125" style="52" hidden="1"/>
    <col min="2568" max="2568" width="24" style="52" hidden="1"/>
    <col min="2569" max="2569" width="23.42578125" style="52" hidden="1"/>
    <col min="2570" max="2570" width="23.5703125" style="52" hidden="1"/>
    <col min="2571" max="2571" width="26.5703125" style="52" hidden="1"/>
    <col min="2572" max="2572" width="26.42578125" style="52" hidden="1"/>
    <col min="2573" max="2578" width="6.5703125" style="52" hidden="1"/>
    <col min="2579" max="2579" width="4.5703125" style="52" hidden="1"/>
    <col min="2580" max="2580" width="16.42578125" style="52" hidden="1"/>
    <col min="2581" max="2817" width="6.5703125" style="52" hidden="1"/>
    <col min="2818" max="2818" width="69.5703125" style="52" hidden="1"/>
    <col min="2819" max="2819" width="24.42578125" style="52" hidden="1"/>
    <col min="2820" max="2820" width="23.42578125" style="52" hidden="1"/>
    <col min="2821" max="2821" width="23.5703125" style="52" hidden="1"/>
    <col min="2822" max="2823" width="26.42578125" style="52" hidden="1"/>
    <col min="2824" max="2824" width="24" style="52" hidden="1"/>
    <col min="2825" max="2825" width="23.42578125" style="52" hidden="1"/>
    <col min="2826" max="2826" width="23.5703125" style="52" hidden="1"/>
    <col min="2827" max="2827" width="26.5703125" style="52" hidden="1"/>
    <col min="2828" max="2828" width="26.42578125" style="52" hidden="1"/>
    <col min="2829" max="2834" width="6.5703125" style="52" hidden="1"/>
    <col min="2835" max="2835" width="4.5703125" style="52" hidden="1"/>
    <col min="2836" max="2836" width="16.42578125" style="52" hidden="1"/>
    <col min="2837" max="3073" width="6.5703125" style="52" hidden="1"/>
    <col min="3074" max="3074" width="69.5703125" style="52" hidden="1"/>
    <col min="3075" max="3075" width="24.42578125" style="52" hidden="1"/>
    <col min="3076" max="3076" width="23.42578125" style="52" hidden="1"/>
    <col min="3077" max="3077" width="23.5703125" style="52" hidden="1"/>
    <col min="3078" max="3079" width="26.42578125" style="52" hidden="1"/>
    <col min="3080" max="3080" width="24" style="52" hidden="1"/>
    <col min="3081" max="3081" width="23.42578125" style="52" hidden="1"/>
    <col min="3082" max="3082" width="23.5703125" style="52" hidden="1"/>
    <col min="3083" max="3083" width="26.5703125" style="52" hidden="1"/>
    <col min="3084" max="3084" width="26.42578125" style="52" hidden="1"/>
    <col min="3085" max="3090" width="6.5703125" style="52" hidden="1"/>
    <col min="3091" max="3091" width="4.5703125" style="52" hidden="1"/>
    <col min="3092" max="3092" width="16.42578125" style="52" hidden="1"/>
    <col min="3093" max="3329" width="6.5703125" style="52" hidden="1"/>
    <col min="3330" max="3330" width="69.5703125" style="52" hidden="1"/>
    <col min="3331" max="3331" width="24.42578125" style="52" hidden="1"/>
    <col min="3332" max="3332" width="23.42578125" style="52" hidden="1"/>
    <col min="3333" max="3333" width="23.5703125" style="52" hidden="1"/>
    <col min="3334" max="3335" width="26.42578125" style="52" hidden="1"/>
    <col min="3336" max="3336" width="24" style="52" hidden="1"/>
    <col min="3337" max="3337" width="23.42578125" style="52" hidden="1"/>
    <col min="3338" max="3338" width="23.5703125" style="52" hidden="1"/>
    <col min="3339" max="3339" width="26.5703125" style="52" hidden="1"/>
    <col min="3340" max="3340" width="26.42578125" style="52" hidden="1"/>
    <col min="3341" max="3346" width="6.5703125" style="52" hidden="1"/>
    <col min="3347" max="3347" width="4.5703125" style="52" hidden="1"/>
    <col min="3348" max="3348" width="16.42578125" style="52" hidden="1"/>
    <col min="3349" max="3585" width="6.5703125" style="52" hidden="1"/>
    <col min="3586" max="3586" width="69.5703125" style="52" hidden="1"/>
    <col min="3587" max="3587" width="24.42578125" style="52" hidden="1"/>
    <col min="3588" max="3588" width="23.42578125" style="52" hidden="1"/>
    <col min="3589" max="3589" width="23.5703125" style="52" hidden="1"/>
    <col min="3590" max="3591" width="26.42578125" style="52" hidden="1"/>
    <col min="3592" max="3592" width="24" style="52" hidden="1"/>
    <col min="3593" max="3593" width="23.42578125" style="52" hidden="1"/>
    <col min="3594" max="3594" width="23.5703125" style="52" hidden="1"/>
    <col min="3595" max="3595" width="26.5703125" style="52" hidden="1"/>
    <col min="3596" max="3596" width="26.42578125" style="52" hidden="1"/>
    <col min="3597" max="3602" width="6.5703125" style="52" hidden="1"/>
    <col min="3603" max="3603" width="4.5703125" style="52" hidden="1"/>
    <col min="3604" max="3604" width="16.42578125" style="52" hidden="1"/>
    <col min="3605" max="3841" width="6.5703125" style="52" hidden="1"/>
    <col min="3842" max="3842" width="69.5703125" style="52" hidden="1"/>
    <col min="3843" max="3843" width="24.42578125" style="52" hidden="1"/>
    <col min="3844" max="3844" width="23.42578125" style="52" hidden="1"/>
    <col min="3845" max="3845" width="23.5703125" style="52" hidden="1"/>
    <col min="3846" max="3847" width="26.42578125" style="52" hidden="1"/>
    <col min="3848" max="3848" width="24" style="52" hidden="1"/>
    <col min="3849" max="3849" width="23.42578125" style="52" hidden="1"/>
    <col min="3850" max="3850" width="23.5703125" style="52" hidden="1"/>
    <col min="3851" max="3851" width="26.5703125" style="52" hidden="1"/>
    <col min="3852" max="3852" width="26.42578125" style="52" hidden="1"/>
    <col min="3853" max="3858" width="6.5703125" style="52" hidden="1"/>
    <col min="3859" max="3859" width="4.5703125" style="52" hidden="1"/>
    <col min="3860" max="3860" width="16.42578125" style="52" hidden="1"/>
    <col min="3861" max="4097" width="6.5703125" style="52" hidden="1"/>
    <col min="4098" max="4098" width="69.5703125" style="52" hidden="1"/>
    <col min="4099" max="4099" width="24.42578125" style="52" hidden="1"/>
    <col min="4100" max="4100" width="23.42578125" style="52" hidden="1"/>
    <col min="4101" max="4101" width="23.5703125" style="52" hidden="1"/>
    <col min="4102" max="4103" width="26.42578125" style="52" hidden="1"/>
    <col min="4104" max="4104" width="24" style="52" hidden="1"/>
    <col min="4105" max="4105" width="23.42578125" style="52" hidden="1"/>
    <col min="4106" max="4106" width="23.5703125" style="52" hidden="1"/>
    <col min="4107" max="4107" width="26.5703125" style="52" hidden="1"/>
    <col min="4108" max="4108" width="26.42578125" style="52" hidden="1"/>
    <col min="4109" max="4114" width="6.5703125" style="52" hidden="1"/>
    <col min="4115" max="4115" width="4.5703125" style="52" hidden="1"/>
    <col min="4116" max="4116" width="16.42578125" style="52" hidden="1"/>
    <col min="4117" max="4353" width="6.5703125" style="52" hidden="1"/>
    <col min="4354" max="4354" width="69.5703125" style="52" hidden="1"/>
    <col min="4355" max="4355" width="24.42578125" style="52" hidden="1"/>
    <col min="4356" max="4356" width="23.42578125" style="52" hidden="1"/>
    <col min="4357" max="4357" width="23.5703125" style="52" hidden="1"/>
    <col min="4358" max="4359" width="26.42578125" style="52" hidden="1"/>
    <col min="4360" max="4360" width="24" style="52" hidden="1"/>
    <col min="4361" max="4361" width="23.42578125" style="52" hidden="1"/>
    <col min="4362" max="4362" width="23.5703125" style="52" hidden="1"/>
    <col min="4363" max="4363" width="26.5703125" style="52" hidden="1"/>
    <col min="4364" max="4364" width="26.42578125" style="52" hidden="1"/>
    <col min="4365" max="4370" width="6.5703125" style="52" hidden="1"/>
    <col min="4371" max="4371" width="4.5703125" style="52" hidden="1"/>
    <col min="4372" max="4372" width="16.42578125" style="52" hidden="1"/>
    <col min="4373" max="4609" width="6.5703125" style="52" hidden="1"/>
    <col min="4610" max="4610" width="69.5703125" style="52" hidden="1"/>
    <col min="4611" max="4611" width="24.42578125" style="52" hidden="1"/>
    <col min="4612" max="4612" width="23.42578125" style="52" hidden="1"/>
    <col min="4613" max="4613" width="23.5703125" style="52" hidden="1"/>
    <col min="4614" max="4615" width="26.42578125" style="52" hidden="1"/>
    <col min="4616" max="4616" width="24" style="52" hidden="1"/>
    <col min="4617" max="4617" width="23.42578125" style="52" hidden="1"/>
    <col min="4618" max="4618" width="23.5703125" style="52" hidden="1"/>
    <col min="4619" max="4619" width="26.5703125" style="52" hidden="1"/>
    <col min="4620" max="4620" width="26.42578125" style="52" hidden="1"/>
    <col min="4621" max="4626" width="6.5703125" style="52" hidden="1"/>
    <col min="4627" max="4627" width="4.5703125" style="52" hidden="1"/>
    <col min="4628" max="4628" width="16.42578125" style="52" hidden="1"/>
    <col min="4629" max="4865" width="6.5703125" style="52" hidden="1"/>
    <col min="4866" max="4866" width="69.5703125" style="52" hidden="1"/>
    <col min="4867" max="4867" width="24.42578125" style="52" hidden="1"/>
    <col min="4868" max="4868" width="23.42578125" style="52" hidden="1"/>
    <col min="4869" max="4869" width="23.5703125" style="52" hidden="1"/>
    <col min="4870" max="4871" width="26.42578125" style="52" hidden="1"/>
    <col min="4872" max="4872" width="24" style="52" hidden="1"/>
    <col min="4873" max="4873" width="23.42578125" style="52" hidden="1"/>
    <col min="4874" max="4874" width="23.5703125" style="52" hidden="1"/>
    <col min="4875" max="4875" width="26.5703125" style="52" hidden="1"/>
    <col min="4876" max="4876" width="26.42578125" style="52" hidden="1"/>
    <col min="4877" max="4882" width="6.5703125" style="52" hidden="1"/>
    <col min="4883" max="4883" width="4.5703125" style="52" hidden="1"/>
    <col min="4884" max="4884" width="16.42578125" style="52" hidden="1"/>
    <col min="4885" max="5121" width="6.5703125" style="52" hidden="1"/>
    <col min="5122" max="5122" width="69.5703125" style="52" hidden="1"/>
    <col min="5123" max="5123" width="24.42578125" style="52" hidden="1"/>
    <col min="5124" max="5124" width="23.42578125" style="52" hidden="1"/>
    <col min="5125" max="5125" width="23.5703125" style="52" hidden="1"/>
    <col min="5126" max="5127" width="26.42578125" style="52" hidden="1"/>
    <col min="5128" max="5128" width="24" style="52" hidden="1"/>
    <col min="5129" max="5129" width="23.42578125" style="52" hidden="1"/>
    <col min="5130" max="5130" width="23.5703125" style="52" hidden="1"/>
    <col min="5131" max="5131" width="26.5703125" style="52" hidden="1"/>
    <col min="5132" max="5132" width="26.42578125" style="52" hidden="1"/>
    <col min="5133" max="5138" width="6.5703125" style="52" hidden="1"/>
    <col min="5139" max="5139" width="4.5703125" style="52" hidden="1"/>
    <col min="5140" max="5140" width="16.42578125" style="52" hidden="1"/>
    <col min="5141" max="5377" width="6.5703125" style="52" hidden="1"/>
    <col min="5378" max="5378" width="69.5703125" style="52" hidden="1"/>
    <col min="5379" max="5379" width="24.42578125" style="52" hidden="1"/>
    <col min="5380" max="5380" width="23.42578125" style="52" hidden="1"/>
    <col min="5381" max="5381" width="23.5703125" style="52" hidden="1"/>
    <col min="5382" max="5383" width="26.42578125" style="52" hidden="1"/>
    <col min="5384" max="5384" width="24" style="52" hidden="1"/>
    <col min="5385" max="5385" width="23.42578125" style="52" hidden="1"/>
    <col min="5386" max="5386" width="23.5703125" style="52" hidden="1"/>
    <col min="5387" max="5387" width="26.5703125" style="52" hidden="1"/>
    <col min="5388" max="5388" width="26.42578125" style="52" hidden="1"/>
    <col min="5389" max="5394" width="6.5703125" style="52" hidden="1"/>
    <col min="5395" max="5395" width="4.5703125" style="52" hidden="1"/>
    <col min="5396" max="5396" width="16.42578125" style="52" hidden="1"/>
    <col min="5397" max="5633" width="6.5703125" style="52" hidden="1"/>
    <col min="5634" max="5634" width="69.5703125" style="52" hidden="1"/>
    <col min="5635" max="5635" width="24.42578125" style="52" hidden="1"/>
    <col min="5636" max="5636" width="23.42578125" style="52" hidden="1"/>
    <col min="5637" max="5637" width="23.5703125" style="52" hidden="1"/>
    <col min="5638" max="5639" width="26.42578125" style="52" hidden="1"/>
    <col min="5640" max="5640" width="24" style="52" hidden="1"/>
    <col min="5641" max="5641" width="23.42578125" style="52" hidden="1"/>
    <col min="5642" max="5642" width="23.5703125" style="52" hidden="1"/>
    <col min="5643" max="5643" width="26.5703125" style="52" hidden="1"/>
    <col min="5644" max="5644" width="26.42578125" style="52" hidden="1"/>
    <col min="5645" max="5650" width="6.5703125" style="52" hidden="1"/>
    <col min="5651" max="5651" width="4.5703125" style="52" hidden="1"/>
    <col min="5652" max="5652" width="16.42578125" style="52" hidden="1"/>
    <col min="5653" max="5889" width="6.5703125" style="52" hidden="1"/>
    <col min="5890" max="5890" width="69.5703125" style="52" hidden="1"/>
    <col min="5891" max="5891" width="24.42578125" style="52" hidden="1"/>
    <col min="5892" max="5892" width="23.42578125" style="52" hidden="1"/>
    <col min="5893" max="5893" width="23.5703125" style="52" hidden="1"/>
    <col min="5894" max="5895" width="26.42578125" style="52" hidden="1"/>
    <col min="5896" max="5896" width="24" style="52" hidden="1"/>
    <col min="5897" max="5897" width="23.42578125" style="52" hidden="1"/>
    <col min="5898" max="5898" width="23.5703125" style="52" hidden="1"/>
    <col min="5899" max="5899" width="26.5703125" style="52" hidden="1"/>
    <col min="5900" max="5900" width="26.42578125" style="52" hidden="1"/>
    <col min="5901" max="5906" width="6.5703125" style="52" hidden="1"/>
    <col min="5907" max="5907" width="4.5703125" style="52" hidden="1"/>
    <col min="5908" max="5908" width="16.42578125" style="52" hidden="1"/>
    <col min="5909" max="6145" width="6.5703125" style="52" hidden="1"/>
    <col min="6146" max="6146" width="69.5703125" style="52" hidden="1"/>
    <col min="6147" max="6147" width="24.42578125" style="52" hidden="1"/>
    <col min="6148" max="6148" width="23.42578125" style="52" hidden="1"/>
    <col min="6149" max="6149" width="23.5703125" style="52" hidden="1"/>
    <col min="6150" max="6151" width="26.42578125" style="52" hidden="1"/>
    <col min="6152" max="6152" width="24" style="52" hidden="1"/>
    <col min="6153" max="6153" width="23.42578125" style="52" hidden="1"/>
    <col min="6154" max="6154" width="23.5703125" style="52" hidden="1"/>
    <col min="6155" max="6155" width="26.5703125" style="52" hidden="1"/>
    <col min="6156" max="6156" width="26.42578125" style="52" hidden="1"/>
    <col min="6157" max="6162" width="6.5703125" style="52" hidden="1"/>
    <col min="6163" max="6163" width="4.5703125" style="52" hidden="1"/>
    <col min="6164" max="6164" width="16.42578125" style="52" hidden="1"/>
    <col min="6165" max="6401" width="6.5703125" style="52" hidden="1"/>
    <col min="6402" max="6402" width="69.5703125" style="52" hidden="1"/>
    <col min="6403" max="6403" width="24.42578125" style="52" hidden="1"/>
    <col min="6404" max="6404" width="23.42578125" style="52" hidden="1"/>
    <col min="6405" max="6405" width="23.5703125" style="52" hidden="1"/>
    <col min="6406" max="6407" width="26.42578125" style="52" hidden="1"/>
    <col min="6408" max="6408" width="24" style="52" hidden="1"/>
    <col min="6409" max="6409" width="23.42578125" style="52" hidden="1"/>
    <col min="6410" max="6410" width="23.5703125" style="52" hidden="1"/>
    <col min="6411" max="6411" width="26.5703125" style="52" hidden="1"/>
    <col min="6412" max="6412" width="26.42578125" style="52" hidden="1"/>
    <col min="6413" max="6418" width="6.5703125" style="52" hidden="1"/>
    <col min="6419" max="6419" width="4.5703125" style="52" hidden="1"/>
    <col min="6420" max="6420" width="16.42578125" style="52" hidden="1"/>
    <col min="6421" max="6657" width="6.5703125" style="52" hidden="1"/>
    <col min="6658" max="6658" width="69.5703125" style="52" hidden="1"/>
    <col min="6659" max="6659" width="24.42578125" style="52" hidden="1"/>
    <col min="6660" max="6660" width="23.42578125" style="52" hidden="1"/>
    <col min="6661" max="6661" width="23.5703125" style="52" hidden="1"/>
    <col min="6662" max="6663" width="26.42578125" style="52" hidden="1"/>
    <col min="6664" max="6664" width="24" style="52" hidden="1"/>
    <col min="6665" max="6665" width="23.42578125" style="52" hidden="1"/>
    <col min="6666" max="6666" width="23.5703125" style="52" hidden="1"/>
    <col min="6667" max="6667" width="26.5703125" style="52" hidden="1"/>
    <col min="6668" max="6668" width="26.42578125" style="52" hidden="1"/>
    <col min="6669" max="6674" width="6.5703125" style="52" hidden="1"/>
    <col min="6675" max="6675" width="4.5703125" style="52" hidden="1"/>
    <col min="6676" max="6676" width="16.42578125" style="52" hidden="1"/>
    <col min="6677" max="6913" width="6.5703125" style="52" hidden="1"/>
    <col min="6914" max="6914" width="69.5703125" style="52" hidden="1"/>
    <col min="6915" max="6915" width="24.42578125" style="52" hidden="1"/>
    <col min="6916" max="6916" width="23.42578125" style="52" hidden="1"/>
    <col min="6917" max="6917" width="23.5703125" style="52" hidden="1"/>
    <col min="6918" max="6919" width="26.42578125" style="52" hidden="1"/>
    <col min="6920" max="6920" width="24" style="52" hidden="1"/>
    <col min="6921" max="6921" width="23.42578125" style="52" hidden="1"/>
    <col min="6922" max="6922" width="23.5703125" style="52" hidden="1"/>
    <col min="6923" max="6923" width="26.5703125" style="52" hidden="1"/>
    <col min="6924" max="6924" width="26.42578125" style="52" hidden="1"/>
    <col min="6925" max="6930" width="6.5703125" style="52" hidden="1"/>
    <col min="6931" max="6931" width="4.5703125" style="52" hidden="1"/>
    <col min="6932" max="6932" width="16.42578125" style="52" hidden="1"/>
    <col min="6933" max="7169" width="6.5703125" style="52" hidden="1"/>
    <col min="7170" max="7170" width="69.5703125" style="52" hidden="1"/>
    <col min="7171" max="7171" width="24.42578125" style="52" hidden="1"/>
    <col min="7172" max="7172" width="23.42578125" style="52" hidden="1"/>
    <col min="7173" max="7173" width="23.5703125" style="52" hidden="1"/>
    <col min="7174" max="7175" width="26.42578125" style="52" hidden="1"/>
    <col min="7176" max="7176" width="24" style="52" hidden="1"/>
    <col min="7177" max="7177" width="23.42578125" style="52" hidden="1"/>
    <col min="7178" max="7178" width="23.5703125" style="52" hidden="1"/>
    <col min="7179" max="7179" width="26.5703125" style="52" hidden="1"/>
    <col min="7180" max="7180" width="26.42578125" style="52" hidden="1"/>
    <col min="7181" max="7186" width="6.5703125" style="52" hidden="1"/>
    <col min="7187" max="7187" width="4.5703125" style="52" hidden="1"/>
    <col min="7188" max="7188" width="16.42578125" style="52" hidden="1"/>
    <col min="7189" max="7425" width="6.5703125" style="52" hidden="1"/>
    <col min="7426" max="7426" width="69.5703125" style="52" hidden="1"/>
    <col min="7427" max="7427" width="24.42578125" style="52" hidden="1"/>
    <col min="7428" max="7428" width="23.42578125" style="52" hidden="1"/>
    <col min="7429" max="7429" width="23.5703125" style="52" hidden="1"/>
    <col min="7430" max="7431" width="26.42578125" style="52" hidden="1"/>
    <col min="7432" max="7432" width="24" style="52" hidden="1"/>
    <col min="7433" max="7433" width="23.42578125" style="52" hidden="1"/>
    <col min="7434" max="7434" width="23.5703125" style="52" hidden="1"/>
    <col min="7435" max="7435" width="26.5703125" style="52" hidden="1"/>
    <col min="7436" max="7436" width="26.42578125" style="52" hidden="1"/>
    <col min="7437" max="7442" width="6.5703125" style="52" hidden="1"/>
    <col min="7443" max="7443" width="4.5703125" style="52" hidden="1"/>
    <col min="7444" max="7444" width="16.42578125" style="52" hidden="1"/>
    <col min="7445" max="7681" width="6.5703125" style="52" hidden="1"/>
    <col min="7682" max="7682" width="69.5703125" style="52" hidden="1"/>
    <col min="7683" max="7683" width="24.42578125" style="52" hidden="1"/>
    <col min="7684" max="7684" width="23.42578125" style="52" hidden="1"/>
    <col min="7685" max="7685" width="23.5703125" style="52" hidden="1"/>
    <col min="7686" max="7687" width="26.42578125" style="52" hidden="1"/>
    <col min="7688" max="7688" width="24" style="52" hidden="1"/>
    <col min="7689" max="7689" width="23.42578125" style="52" hidden="1"/>
    <col min="7690" max="7690" width="23.5703125" style="52" hidden="1"/>
    <col min="7691" max="7691" width="26.5703125" style="52" hidden="1"/>
    <col min="7692" max="7692" width="26.42578125" style="52" hidden="1"/>
    <col min="7693" max="7698" width="6.5703125" style="52" hidden="1"/>
    <col min="7699" max="7699" width="4.5703125" style="52" hidden="1"/>
    <col min="7700" max="7700" width="16.42578125" style="52" hidden="1"/>
    <col min="7701" max="7937" width="6.5703125" style="52" hidden="1"/>
    <col min="7938" max="7938" width="69.5703125" style="52" hidden="1"/>
    <col min="7939" max="7939" width="24.42578125" style="52" hidden="1"/>
    <col min="7940" max="7940" width="23.42578125" style="52" hidden="1"/>
    <col min="7941" max="7941" width="23.5703125" style="52" hidden="1"/>
    <col min="7942" max="7943" width="26.42578125" style="52" hidden="1"/>
    <col min="7944" max="7944" width="24" style="52" hidden="1"/>
    <col min="7945" max="7945" width="23.42578125" style="52" hidden="1"/>
    <col min="7946" max="7946" width="23.5703125" style="52" hidden="1"/>
    <col min="7947" max="7947" width="26.5703125" style="52" hidden="1"/>
    <col min="7948" max="7948" width="26.42578125" style="52" hidden="1"/>
    <col min="7949" max="7954" width="6.5703125" style="52" hidden="1"/>
    <col min="7955" max="7955" width="4.5703125" style="52" hidden="1"/>
    <col min="7956" max="7956" width="16.42578125" style="52" hidden="1"/>
    <col min="7957" max="8193" width="6.5703125" style="52" hidden="1"/>
    <col min="8194" max="8194" width="69.5703125" style="52" hidden="1"/>
    <col min="8195" max="8195" width="24.42578125" style="52" hidden="1"/>
    <col min="8196" max="8196" width="23.42578125" style="52" hidden="1"/>
    <col min="8197" max="8197" width="23.5703125" style="52" hidden="1"/>
    <col min="8198" max="8199" width="26.42578125" style="52" hidden="1"/>
    <col min="8200" max="8200" width="24" style="52" hidden="1"/>
    <col min="8201" max="8201" width="23.42578125" style="52" hidden="1"/>
    <col min="8202" max="8202" width="23.5703125" style="52" hidden="1"/>
    <col min="8203" max="8203" width="26.5703125" style="52" hidden="1"/>
    <col min="8204" max="8204" width="26.42578125" style="52" hidden="1"/>
    <col min="8205" max="8210" width="6.5703125" style="52" hidden="1"/>
    <col min="8211" max="8211" width="4.5703125" style="52" hidden="1"/>
    <col min="8212" max="8212" width="16.42578125" style="52" hidden="1"/>
    <col min="8213" max="8449" width="6.5703125" style="52" hidden="1"/>
    <col min="8450" max="8450" width="69.5703125" style="52" hidden="1"/>
    <col min="8451" max="8451" width="24.42578125" style="52" hidden="1"/>
    <col min="8452" max="8452" width="23.42578125" style="52" hidden="1"/>
    <col min="8453" max="8453" width="23.5703125" style="52" hidden="1"/>
    <col min="8454" max="8455" width="26.42578125" style="52" hidden="1"/>
    <col min="8456" max="8456" width="24" style="52" hidden="1"/>
    <col min="8457" max="8457" width="23.42578125" style="52" hidden="1"/>
    <col min="8458" max="8458" width="23.5703125" style="52" hidden="1"/>
    <col min="8459" max="8459" width="26.5703125" style="52" hidden="1"/>
    <col min="8460" max="8460" width="26.42578125" style="52" hidden="1"/>
    <col min="8461" max="8466" width="6.5703125" style="52" hidden="1"/>
    <col min="8467" max="8467" width="4.5703125" style="52" hidden="1"/>
    <col min="8468" max="8468" width="16.42578125" style="52" hidden="1"/>
    <col min="8469" max="8705" width="6.5703125" style="52" hidden="1"/>
    <col min="8706" max="8706" width="69.5703125" style="52" hidden="1"/>
    <col min="8707" max="8707" width="24.42578125" style="52" hidden="1"/>
    <col min="8708" max="8708" width="23.42578125" style="52" hidden="1"/>
    <col min="8709" max="8709" width="23.5703125" style="52" hidden="1"/>
    <col min="8710" max="8711" width="26.42578125" style="52" hidden="1"/>
    <col min="8712" max="8712" width="24" style="52" hidden="1"/>
    <col min="8713" max="8713" width="23.42578125" style="52" hidden="1"/>
    <col min="8714" max="8714" width="23.5703125" style="52" hidden="1"/>
    <col min="8715" max="8715" width="26.5703125" style="52" hidden="1"/>
    <col min="8716" max="8716" width="26.42578125" style="52" hidden="1"/>
    <col min="8717" max="8722" width="6.5703125" style="52" hidden="1"/>
    <col min="8723" max="8723" width="4.5703125" style="52" hidden="1"/>
    <col min="8724" max="8724" width="16.42578125" style="52" hidden="1"/>
    <col min="8725" max="8961" width="6.5703125" style="52" hidden="1"/>
    <col min="8962" max="8962" width="69.5703125" style="52" hidden="1"/>
    <col min="8963" max="8963" width="24.42578125" style="52" hidden="1"/>
    <col min="8964" max="8964" width="23.42578125" style="52" hidden="1"/>
    <col min="8965" max="8965" width="23.5703125" style="52" hidden="1"/>
    <col min="8966" max="8967" width="26.42578125" style="52" hidden="1"/>
    <col min="8968" max="8968" width="24" style="52" hidden="1"/>
    <col min="8969" max="8969" width="23.42578125" style="52" hidden="1"/>
    <col min="8970" max="8970" width="23.5703125" style="52" hidden="1"/>
    <col min="8971" max="8971" width="26.5703125" style="52" hidden="1"/>
    <col min="8972" max="8972" width="26.42578125" style="52" hidden="1"/>
    <col min="8973" max="8978" width="6.5703125" style="52" hidden="1"/>
    <col min="8979" max="8979" width="4.5703125" style="52" hidden="1"/>
    <col min="8980" max="8980" width="16.42578125" style="52" hidden="1"/>
    <col min="8981" max="9217" width="6.5703125" style="52" hidden="1"/>
    <col min="9218" max="9218" width="69.5703125" style="52" hidden="1"/>
    <col min="9219" max="9219" width="24.42578125" style="52" hidden="1"/>
    <col min="9220" max="9220" width="23.42578125" style="52" hidden="1"/>
    <col min="9221" max="9221" width="23.5703125" style="52" hidden="1"/>
    <col min="9222" max="9223" width="26.42578125" style="52" hidden="1"/>
    <col min="9224" max="9224" width="24" style="52" hidden="1"/>
    <col min="9225" max="9225" width="23.42578125" style="52" hidden="1"/>
    <col min="9226" max="9226" width="23.5703125" style="52" hidden="1"/>
    <col min="9227" max="9227" width="26.5703125" style="52" hidden="1"/>
    <col min="9228" max="9228" width="26.42578125" style="52" hidden="1"/>
    <col min="9229" max="9234" width="6.5703125" style="52" hidden="1"/>
    <col min="9235" max="9235" width="4.5703125" style="52" hidden="1"/>
    <col min="9236" max="9236" width="16.42578125" style="52" hidden="1"/>
    <col min="9237" max="9473" width="6.5703125" style="52" hidden="1"/>
    <col min="9474" max="9474" width="69.5703125" style="52" hidden="1"/>
    <col min="9475" max="9475" width="24.42578125" style="52" hidden="1"/>
    <col min="9476" max="9476" width="23.42578125" style="52" hidden="1"/>
    <col min="9477" max="9477" width="23.5703125" style="52" hidden="1"/>
    <col min="9478" max="9479" width="26.42578125" style="52" hidden="1"/>
    <col min="9480" max="9480" width="24" style="52" hidden="1"/>
    <col min="9481" max="9481" width="23.42578125" style="52" hidden="1"/>
    <col min="9482" max="9482" width="23.5703125" style="52" hidden="1"/>
    <col min="9483" max="9483" width="26.5703125" style="52" hidden="1"/>
    <col min="9484" max="9484" width="26.42578125" style="52" hidden="1"/>
    <col min="9485" max="9490" width="6.5703125" style="52" hidden="1"/>
    <col min="9491" max="9491" width="4.5703125" style="52" hidden="1"/>
    <col min="9492" max="9492" width="16.42578125" style="52" hidden="1"/>
    <col min="9493" max="9729" width="6.5703125" style="52" hidden="1"/>
    <col min="9730" max="9730" width="69.5703125" style="52" hidden="1"/>
    <col min="9731" max="9731" width="24.42578125" style="52" hidden="1"/>
    <col min="9732" max="9732" width="23.42578125" style="52" hidden="1"/>
    <col min="9733" max="9733" width="23.5703125" style="52" hidden="1"/>
    <col min="9734" max="9735" width="26.42578125" style="52" hidden="1"/>
    <col min="9736" max="9736" width="24" style="52" hidden="1"/>
    <col min="9737" max="9737" width="23.42578125" style="52" hidden="1"/>
    <col min="9738" max="9738" width="23.5703125" style="52" hidden="1"/>
    <col min="9739" max="9739" width="26.5703125" style="52" hidden="1"/>
    <col min="9740" max="9740" width="26.42578125" style="52" hidden="1"/>
    <col min="9741" max="9746" width="6.5703125" style="52" hidden="1"/>
    <col min="9747" max="9747" width="4.5703125" style="52" hidden="1"/>
    <col min="9748" max="9748" width="16.42578125" style="52" hidden="1"/>
    <col min="9749" max="9985" width="6.5703125" style="52" hidden="1"/>
    <col min="9986" max="9986" width="69.5703125" style="52" hidden="1"/>
    <col min="9987" max="9987" width="24.42578125" style="52" hidden="1"/>
    <col min="9988" max="9988" width="23.42578125" style="52" hidden="1"/>
    <col min="9989" max="9989" width="23.5703125" style="52" hidden="1"/>
    <col min="9990" max="9991" width="26.42578125" style="52" hidden="1"/>
    <col min="9992" max="9992" width="24" style="52" hidden="1"/>
    <col min="9993" max="9993" width="23.42578125" style="52" hidden="1"/>
    <col min="9994" max="9994" width="23.5703125" style="52" hidden="1"/>
    <col min="9995" max="9995" width="26.5703125" style="52" hidden="1"/>
    <col min="9996" max="9996" width="26.42578125" style="52" hidden="1"/>
    <col min="9997" max="10002" width="6.5703125" style="52" hidden="1"/>
    <col min="10003" max="10003" width="4.5703125" style="52" hidden="1"/>
    <col min="10004" max="10004" width="16.42578125" style="52" hidden="1"/>
    <col min="10005" max="10241" width="6.5703125" style="52" hidden="1"/>
    <col min="10242" max="10242" width="69.5703125" style="52" hidden="1"/>
    <col min="10243" max="10243" width="24.42578125" style="52" hidden="1"/>
    <col min="10244" max="10244" width="23.42578125" style="52" hidden="1"/>
    <col min="10245" max="10245" width="23.5703125" style="52" hidden="1"/>
    <col min="10246" max="10247" width="26.42578125" style="52" hidden="1"/>
    <col min="10248" max="10248" width="24" style="52" hidden="1"/>
    <col min="10249" max="10249" width="23.42578125" style="52" hidden="1"/>
    <col min="10250" max="10250" width="23.5703125" style="52" hidden="1"/>
    <col min="10251" max="10251" width="26.5703125" style="52" hidden="1"/>
    <col min="10252" max="10252" width="26.42578125" style="52" hidden="1"/>
    <col min="10253" max="10258" width="6.5703125" style="52" hidden="1"/>
    <col min="10259" max="10259" width="4.5703125" style="52" hidden="1"/>
    <col min="10260" max="10260" width="16.42578125" style="52" hidden="1"/>
    <col min="10261" max="10497" width="6.5703125" style="52" hidden="1"/>
    <col min="10498" max="10498" width="69.5703125" style="52" hidden="1"/>
    <col min="10499" max="10499" width="24.42578125" style="52" hidden="1"/>
    <col min="10500" max="10500" width="23.42578125" style="52" hidden="1"/>
    <col min="10501" max="10501" width="23.5703125" style="52" hidden="1"/>
    <col min="10502" max="10503" width="26.42578125" style="52" hidden="1"/>
    <col min="10504" max="10504" width="24" style="52" hidden="1"/>
    <col min="10505" max="10505" width="23.42578125" style="52" hidden="1"/>
    <col min="10506" max="10506" width="23.5703125" style="52" hidden="1"/>
    <col min="10507" max="10507" width="26.5703125" style="52" hidden="1"/>
    <col min="10508" max="10508" width="26.42578125" style="52" hidden="1"/>
    <col min="10509" max="10514" width="6.5703125" style="52" hidden="1"/>
    <col min="10515" max="10515" width="4.5703125" style="52" hidden="1"/>
    <col min="10516" max="10516" width="16.42578125" style="52" hidden="1"/>
    <col min="10517" max="10753" width="6.5703125" style="52" hidden="1"/>
    <col min="10754" max="10754" width="69.5703125" style="52" hidden="1"/>
    <col min="10755" max="10755" width="24.42578125" style="52" hidden="1"/>
    <col min="10756" max="10756" width="23.42578125" style="52" hidden="1"/>
    <col min="10757" max="10757" width="23.5703125" style="52" hidden="1"/>
    <col min="10758" max="10759" width="26.42578125" style="52" hidden="1"/>
    <col min="10760" max="10760" width="24" style="52" hidden="1"/>
    <col min="10761" max="10761" width="23.42578125" style="52" hidden="1"/>
    <col min="10762" max="10762" width="23.5703125" style="52" hidden="1"/>
    <col min="10763" max="10763" width="26.5703125" style="52" hidden="1"/>
    <col min="10764" max="10764" width="26.42578125" style="52" hidden="1"/>
    <col min="10765" max="10770" width="6.5703125" style="52" hidden="1"/>
    <col min="10771" max="10771" width="4.5703125" style="52" hidden="1"/>
    <col min="10772" max="10772" width="16.42578125" style="52" hidden="1"/>
    <col min="10773" max="11009" width="6.5703125" style="52" hidden="1"/>
    <col min="11010" max="11010" width="69.5703125" style="52" hidden="1"/>
    <col min="11011" max="11011" width="24.42578125" style="52" hidden="1"/>
    <col min="11012" max="11012" width="23.42578125" style="52" hidden="1"/>
    <col min="11013" max="11013" width="23.5703125" style="52" hidden="1"/>
    <col min="11014" max="11015" width="26.42578125" style="52" hidden="1"/>
    <col min="11016" max="11016" width="24" style="52" hidden="1"/>
    <col min="11017" max="11017" width="23.42578125" style="52" hidden="1"/>
    <col min="11018" max="11018" width="23.5703125" style="52" hidden="1"/>
    <col min="11019" max="11019" width="26.5703125" style="52" hidden="1"/>
    <col min="11020" max="11020" width="26.42578125" style="52" hidden="1"/>
    <col min="11021" max="11026" width="6.5703125" style="52" hidden="1"/>
    <col min="11027" max="11027" width="4.5703125" style="52" hidden="1"/>
    <col min="11028" max="11028" width="16.42578125" style="52" hidden="1"/>
    <col min="11029" max="11265" width="6.5703125" style="52" hidden="1"/>
    <col min="11266" max="11266" width="69.5703125" style="52" hidden="1"/>
    <col min="11267" max="11267" width="24.42578125" style="52" hidden="1"/>
    <col min="11268" max="11268" width="23.42578125" style="52" hidden="1"/>
    <col min="11269" max="11269" width="23.5703125" style="52" hidden="1"/>
    <col min="11270" max="11271" width="26.42578125" style="52" hidden="1"/>
    <col min="11272" max="11272" width="24" style="52" hidden="1"/>
    <col min="11273" max="11273" width="23.42578125" style="52" hidden="1"/>
    <col min="11274" max="11274" width="23.5703125" style="52" hidden="1"/>
    <col min="11275" max="11275" width="26.5703125" style="52" hidden="1"/>
    <col min="11276" max="11276" width="26.42578125" style="52" hidden="1"/>
    <col min="11277" max="11282" width="6.5703125" style="52" hidden="1"/>
    <col min="11283" max="11283" width="4.5703125" style="52" hidden="1"/>
    <col min="11284" max="11284" width="16.42578125" style="52" hidden="1"/>
    <col min="11285" max="11521" width="6.5703125" style="52" hidden="1"/>
    <col min="11522" max="11522" width="69.5703125" style="52" hidden="1"/>
    <col min="11523" max="11523" width="24.42578125" style="52" hidden="1"/>
    <col min="11524" max="11524" width="23.42578125" style="52" hidden="1"/>
    <col min="11525" max="11525" width="23.5703125" style="52" hidden="1"/>
    <col min="11526" max="11527" width="26.42578125" style="52" hidden="1"/>
    <col min="11528" max="11528" width="24" style="52" hidden="1"/>
    <col min="11529" max="11529" width="23.42578125" style="52" hidden="1"/>
    <col min="11530" max="11530" width="23.5703125" style="52" hidden="1"/>
    <col min="11531" max="11531" width="26.5703125" style="52" hidden="1"/>
    <col min="11532" max="11532" width="26.42578125" style="52" hidden="1"/>
    <col min="11533" max="11538" width="6.5703125" style="52" hidden="1"/>
    <col min="11539" max="11539" width="4.5703125" style="52" hidden="1"/>
    <col min="11540" max="11540" width="16.42578125" style="52" hidden="1"/>
    <col min="11541" max="11777" width="6.5703125" style="52" hidden="1"/>
    <col min="11778" max="11778" width="69.5703125" style="52" hidden="1"/>
    <col min="11779" max="11779" width="24.42578125" style="52" hidden="1"/>
    <col min="11780" max="11780" width="23.42578125" style="52" hidden="1"/>
    <col min="11781" max="11781" width="23.5703125" style="52" hidden="1"/>
    <col min="11782" max="11783" width="26.42578125" style="52" hidden="1"/>
    <col min="11784" max="11784" width="24" style="52" hidden="1"/>
    <col min="11785" max="11785" width="23.42578125" style="52" hidden="1"/>
    <col min="11786" max="11786" width="23.5703125" style="52" hidden="1"/>
    <col min="11787" max="11787" width="26.5703125" style="52" hidden="1"/>
    <col min="11788" max="11788" width="26.42578125" style="52" hidden="1"/>
    <col min="11789" max="11794" width="6.5703125" style="52" hidden="1"/>
    <col min="11795" max="11795" width="4.5703125" style="52" hidden="1"/>
    <col min="11796" max="11796" width="16.42578125" style="52" hidden="1"/>
    <col min="11797" max="12033" width="6.5703125" style="52" hidden="1"/>
    <col min="12034" max="12034" width="69.5703125" style="52" hidden="1"/>
    <col min="12035" max="12035" width="24.42578125" style="52" hidden="1"/>
    <col min="12036" max="12036" width="23.42578125" style="52" hidden="1"/>
    <col min="12037" max="12037" width="23.5703125" style="52" hidden="1"/>
    <col min="12038" max="12039" width="26.42578125" style="52" hidden="1"/>
    <col min="12040" max="12040" width="24" style="52" hidden="1"/>
    <col min="12041" max="12041" width="23.42578125" style="52" hidden="1"/>
    <col min="12042" max="12042" width="23.5703125" style="52" hidden="1"/>
    <col min="12043" max="12043" width="26.5703125" style="52" hidden="1"/>
    <col min="12044" max="12044" width="26.42578125" style="52" hidden="1"/>
    <col min="12045" max="12050" width="6.5703125" style="52" hidden="1"/>
    <col min="12051" max="12051" width="4.5703125" style="52" hidden="1"/>
    <col min="12052" max="12052" width="16.42578125" style="52" hidden="1"/>
    <col min="12053" max="12289" width="6.5703125" style="52" hidden="1"/>
    <col min="12290" max="12290" width="69.5703125" style="52" hidden="1"/>
    <col min="12291" max="12291" width="24.42578125" style="52" hidden="1"/>
    <col min="12292" max="12292" width="23.42578125" style="52" hidden="1"/>
    <col min="12293" max="12293" width="23.5703125" style="52" hidden="1"/>
    <col min="12294" max="12295" width="26.42578125" style="52" hidden="1"/>
    <col min="12296" max="12296" width="24" style="52" hidden="1"/>
    <col min="12297" max="12297" width="23.42578125" style="52" hidden="1"/>
    <col min="12298" max="12298" width="23.5703125" style="52" hidden="1"/>
    <col min="12299" max="12299" width="26.5703125" style="52" hidden="1"/>
    <col min="12300" max="12300" width="26.42578125" style="52" hidden="1"/>
    <col min="12301" max="12306" width="6.5703125" style="52" hidden="1"/>
    <col min="12307" max="12307" width="4.5703125" style="52" hidden="1"/>
    <col min="12308" max="12308" width="16.42578125" style="52" hidden="1"/>
    <col min="12309" max="12545" width="6.5703125" style="52" hidden="1"/>
    <col min="12546" max="12546" width="69.5703125" style="52" hidden="1"/>
    <col min="12547" max="12547" width="24.42578125" style="52" hidden="1"/>
    <col min="12548" max="12548" width="23.42578125" style="52" hidden="1"/>
    <col min="12549" max="12549" width="23.5703125" style="52" hidden="1"/>
    <col min="12550" max="12551" width="26.42578125" style="52" hidden="1"/>
    <col min="12552" max="12552" width="24" style="52" hidden="1"/>
    <col min="12553" max="12553" width="23.42578125" style="52" hidden="1"/>
    <col min="12554" max="12554" width="23.5703125" style="52" hidden="1"/>
    <col min="12555" max="12555" width="26.5703125" style="52" hidden="1"/>
    <col min="12556" max="12556" width="26.42578125" style="52" hidden="1"/>
    <col min="12557" max="12562" width="6.5703125" style="52" hidden="1"/>
    <col min="12563" max="12563" width="4.5703125" style="52" hidden="1"/>
    <col min="12564" max="12564" width="16.42578125" style="52" hidden="1"/>
    <col min="12565" max="12801" width="6.5703125" style="52" hidden="1"/>
    <col min="12802" max="12802" width="69.5703125" style="52" hidden="1"/>
    <col min="12803" max="12803" width="24.42578125" style="52" hidden="1"/>
    <col min="12804" max="12804" width="23.42578125" style="52" hidden="1"/>
    <col min="12805" max="12805" width="23.5703125" style="52" hidden="1"/>
    <col min="12806" max="12807" width="26.42578125" style="52" hidden="1"/>
    <col min="12808" max="12808" width="24" style="52" hidden="1"/>
    <col min="12809" max="12809" width="23.42578125" style="52" hidden="1"/>
    <col min="12810" max="12810" width="23.5703125" style="52" hidden="1"/>
    <col min="12811" max="12811" width="26.5703125" style="52" hidden="1"/>
    <col min="12812" max="12812" width="26.42578125" style="52" hidden="1"/>
    <col min="12813" max="12818" width="6.5703125" style="52" hidden="1"/>
    <col min="12819" max="12819" width="4.5703125" style="52" hidden="1"/>
    <col min="12820" max="12820" width="16.42578125" style="52" hidden="1"/>
    <col min="12821" max="13057" width="6.5703125" style="52" hidden="1"/>
    <col min="13058" max="13058" width="69.5703125" style="52" hidden="1"/>
    <col min="13059" max="13059" width="24.42578125" style="52" hidden="1"/>
    <col min="13060" max="13060" width="23.42578125" style="52" hidden="1"/>
    <col min="13061" max="13061" width="23.5703125" style="52" hidden="1"/>
    <col min="13062" max="13063" width="26.42578125" style="52" hidden="1"/>
    <col min="13064" max="13064" width="24" style="52" hidden="1"/>
    <col min="13065" max="13065" width="23.42578125" style="52" hidden="1"/>
    <col min="13066" max="13066" width="23.5703125" style="52" hidden="1"/>
    <col min="13067" max="13067" width="26.5703125" style="52" hidden="1"/>
    <col min="13068" max="13068" width="26.42578125" style="52" hidden="1"/>
    <col min="13069" max="13074" width="6.5703125" style="52" hidden="1"/>
    <col min="13075" max="13075" width="4.5703125" style="52" hidden="1"/>
    <col min="13076" max="13076" width="16.42578125" style="52" hidden="1"/>
    <col min="13077" max="13313" width="6.5703125" style="52" hidden="1"/>
    <col min="13314" max="13314" width="69.5703125" style="52" hidden="1"/>
    <col min="13315" max="13315" width="24.42578125" style="52" hidden="1"/>
    <col min="13316" max="13316" width="23.42578125" style="52" hidden="1"/>
    <col min="13317" max="13317" width="23.5703125" style="52" hidden="1"/>
    <col min="13318" max="13319" width="26.42578125" style="52" hidden="1"/>
    <col min="13320" max="13320" width="24" style="52" hidden="1"/>
    <col min="13321" max="13321" width="23.42578125" style="52" hidden="1"/>
    <col min="13322" max="13322" width="23.5703125" style="52" hidden="1"/>
    <col min="13323" max="13323" width="26.5703125" style="52" hidden="1"/>
    <col min="13324" max="13324" width="26.42578125" style="52" hidden="1"/>
    <col min="13325" max="13330" width="6.5703125" style="52" hidden="1"/>
    <col min="13331" max="13331" width="4.5703125" style="52" hidden="1"/>
    <col min="13332" max="13332" width="16.42578125" style="52" hidden="1"/>
    <col min="13333" max="13569" width="6.5703125" style="52" hidden="1"/>
    <col min="13570" max="13570" width="69.5703125" style="52" hidden="1"/>
    <col min="13571" max="13571" width="24.42578125" style="52" hidden="1"/>
    <col min="13572" max="13572" width="23.42578125" style="52" hidden="1"/>
    <col min="13573" max="13573" width="23.5703125" style="52" hidden="1"/>
    <col min="13574" max="13575" width="26.42578125" style="52" hidden="1"/>
    <col min="13576" max="13576" width="24" style="52" hidden="1"/>
    <col min="13577" max="13577" width="23.42578125" style="52" hidden="1"/>
    <col min="13578" max="13578" width="23.5703125" style="52" hidden="1"/>
    <col min="13579" max="13579" width="26.5703125" style="52" hidden="1"/>
    <col min="13580" max="13580" width="26.42578125" style="52" hidden="1"/>
    <col min="13581" max="13586" width="6.5703125" style="52" hidden="1"/>
    <col min="13587" max="13587" width="4.5703125" style="52" hidden="1"/>
    <col min="13588" max="13588" width="16.42578125" style="52" hidden="1"/>
    <col min="13589" max="13825" width="6.5703125" style="52" hidden="1"/>
    <col min="13826" max="13826" width="69.5703125" style="52" hidden="1"/>
    <col min="13827" max="13827" width="24.42578125" style="52" hidden="1"/>
    <col min="13828" max="13828" width="23.42578125" style="52" hidden="1"/>
    <col min="13829" max="13829" width="23.5703125" style="52" hidden="1"/>
    <col min="13830" max="13831" width="26.42578125" style="52" hidden="1"/>
    <col min="13832" max="13832" width="24" style="52" hidden="1"/>
    <col min="13833" max="13833" width="23.42578125" style="52" hidden="1"/>
    <col min="13834" max="13834" width="23.5703125" style="52" hidden="1"/>
    <col min="13835" max="13835" width="26.5703125" style="52" hidden="1"/>
    <col min="13836" max="13836" width="26.42578125" style="52" hidden="1"/>
    <col min="13837" max="13842" width="6.5703125" style="52" hidden="1"/>
    <col min="13843" max="13843" width="4.5703125" style="52" hidden="1"/>
    <col min="13844" max="13844" width="16.42578125" style="52" hidden="1"/>
    <col min="13845" max="14081" width="6.5703125" style="52" hidden="1"/>
    <col min="14082" max="14082" width="69.5703125" style="52" hidden="1"/>
    <col min="14083" max="14083" width="24.42578125" style="52" hidden="1"/>
    <col min="14084" max="14084" width="23.42578125" style="52" hidden="1"/>
    <col min="14085" max="14085" width="23.5703125" style="52" hidden="1"/>
    <col min="14086" max="14087" width="26.42578125" style="52" hidden="1"/>
    <col min="14088" max="14088" width="24" style="52" hidden="1"/>
    <col min="14089" max="14089" width="23.42578125" style="52" hidden="1"/>
    <col min="14090" max="14090" width="23.5703125" style="52" hidden="1"/>
    <col min="14091" max="14091" width="26.5703125" style="52" hidden="1"/>
    <col min="14092" max="14092" width="26.42578125" style="52" hidden="1"/>
    <col min="14093" max="14098" width="6.5703125" style="52" hidden="1"/>
    <col min="14099" max="14099" width="4.5703125" style="52" hidden="1"/>
    <col min="14100" max="14100" width="16.42578125" style="52" hidden="1"/>
    <col min="14101" max="14337" width="6.5703125" style="52" hidden="1"/>
    <col min="14338" max="14338" width="69.5703125" style="52" hidden="1"/>
    <col min="14339" max="14339" width="24.42578125" style="52" hidden="1"/>
    <col min="14340" max="14340" width="23.42578125" style="52" hidden="1"/>
    <col min="14341" max="14341" width="23.5703125" style="52" hidden="1"/>
    <col min="14342" max="14343" width="26.42578125" style="52" hidden="1"/>
    <col min="14344" max="14344" width="24" style="52" hidden="1"/>
    <col min="14345" max="14345" width="23.42578125" style="52" hidden="1"/>
    <col min="14346" max="14346" width="23.5703125" style="52" hidden="1"/>
    <col min="14347" max="14347" width="26.5703125" style="52" hidden="1"/>
    <col min="14348" max="14348" width="26.42578125" style="52" hidden="1"/>
    <col min="14349" max="14354" width="6.5703125" style="52" hidden="1"/>
    <col min="14355" max="14355" width="4.5703125" style="52" hidden="1"/>
    <col min="14356" max="14356" width="16.42578125" style="52" hidden="1"/>
    <col min="14357" max="14593" width="6.5703125" style="52" hidden="1"/>
    <col min="14594" max="14594" width="69.5703125" style="52" hidden="1"/>
    <col min="14595" max="14595" width="24.42578125" style="52" hidden="1"/>
    <col min="14596" max="14596" width="23.42578125" style="52" hidden="1"/>
    <col min="14597" max="14597" width="23.5703125" style="52" hidden="1"/>
    <col min="14598" max="14599" width="26.42578125" style="52" hidden="1"/>
    <col min="14600" max="14600" width="24" style="52" hidden="1"/>
    <col min="14601" max="14601" width="23.42578125" style="52" hidden="1"/>
    <col min="14602" max="14602" width="23.5703125" style="52" hidden="1"/>
    <col min="14603" max="14603" width="26.5703125" style="52" hidden="1"/>
    <col min="14604" max="14604" width="26.42578125" style="52" hidden="1"/>
    <col min="14605" max="14610" width="6.5703125" style="52" hidden="1"/>
    <col min="14611" max="14611" width="4.5703125" style="52" hidden="1"/>
    <col min="14612" max="14612" width="16.42578125" style="52" hidden="1"/>
    <col min="14613" max="14849" width="6.5703125" style="52" hidden="1"/>
    <col min="14850" max="14850" width="69.5703125" style="52" hidden="1"/>
    <col min="14851" max="14851" width="24.42578125" style="52" hidden="1"/>
    <col min="14852" max="14852" width="23.42578125" style="52" hidden="1"/>
    <col min="14853" max="14853" width="23.5703125" style="52" hidden="1"/>
    <col min="14854" max="14855" width="26.42578125" style="52" hidden="1"/>
    <col min="14856" max="14856" width="24" style="52" hidden="1"/>
    <col min="14857" max="14857" width="23.42578125" style="52" hidden="1"/>
    <col min="14858" max="14858" width="23.5703125" style="52" hidden="1"/>
    <col min="14859" max="14859" width="26.5703125" style="52" hidden="1"/>
    <col min="14860" max="14860" width="26.42578125" style="52" hidden="1"/>
    <col min="14861" max="14866" width="6.5703125" style="52" hidden="1"/>
    <col min="14867" max="14867" width="4.5703125" style="52" hidden="1"/>
    <col min="14868" max="14868" width="16.42578125" style="52" hidden="1"/>
    <col min="14869" max="15105" width="6.5703125" style="52" hidden="1"/>
    <col min="15106" max="15106" width="69.5703125" style="52" hidden="1"/>
    <col min="15107" max="15107" width="24.42578125" style="52" hidden="1"/>
    <col min="15108" max="15108" width="23.42578125" style="52" hidden="1"/>
    <col min="15109" max="15109" width="23.5703125" style="52" hidden="1"/>
    <col min="15110" max="15111" width="26.42578125" style="52" hidden="1"/>
    <col min="15112" max="15112" width="24" style="52" hidden="1"/>
    <col min="15113" max="15113" width="23.42578125" style="52" hidden="1"/>
    <col min="15114" max="15114" width="23.5703125" style="52" hidden="1"/>
    <col min="15115" max="15115" width="26.5703125" style="52" hidden="1"/>
    <col min="15116" max="15116" width="26.42578125" style="52" hidden="1"/>
    <col min="15117" max="15122" width="6.5703125" style="52" hidden="1"/>
    <col min="15123" max="15123" width="4.5703125" style="52" hidden="1"/>
    <col min="15124" max="15124" width="16.42578125" style="52" hidden="1"/>
    <col min="15125" max="15361" width="6.5703125" style="52" hidden="1"/>
    <col min="15362" max="15362" width="69.5703125" style="52" hidden="1"/>
    <col min="15363" max="15363" width="24.42578125" style="52" hidden="1"/>
    <col min="15364" max="15364" width="23.42578125" style="52" hidden="1"/>
    <col min="15365" max="15365" width="23.5703125" style="52" hidden="1"/>
    <col min="15366" max="15367" width="26.42578125" style="52" hidden="1"/>
    <col min="15368" max="15368" width="24" style="52" hidden="1"/>
    <col min="15369" max="15369" width="23.42578125" style="52" hidden="1"/>
    <col min="15370" max="15370" width="23.5703125" style="52" hidden="1"/>
    <col min="15371" max="15371" width="26.5703125" style="52" hidden="1"/>
    <col min="15372" max="15372" width="26.42578125" style="52" hidden="1"/>
    <col min="15373" max="15378" width="6.5703125" style="52" hidden="1"/>
    <col min="15379" max="15379" width="4.5703125" style="52" hidden="1"/>
    <col min="15380" max="15380" width="16.42578125" style="52" hidden="1"/>
    <col min="15381" max="15617" width="6.5703125" style="52" hidden="1"/>
    <col min="15618" max="15618" width="69.5703125" style="52" hidden="1"/>
    <col min="15619" max="15619" width="24.42578125" style="52" hidden="1"/>
    <col min="15620" max="15620" width="23.42578125" style="52" hidden="1"/>
    <col min="15621" max="15621" width="23.5703125" style="52" hidden="1"/>
    <col min="15622" max="15623" width="26.42578125" style="52" hidden="1"/>
    <col min="15624" max="15624" width="24" style="52" hidden="1"/>
    <col min="15625" max="15625" width="23.42578125" style="52" hidden="1"/>
    <col min="15626" max="15626" width="23.5703125" style="52" hidden="1"/>
    <col min="15627" max="15627" width="26.5703125" style="52" hidden="1"/>
    <col min="15628" max="15628" width="26.42578125" style="52" hidden="1"/>
    <col min="15629" max="15634" width="6.5703125" style="52" hidden="1"/>
    <col min="15635" max="15635" width="4.5703125" style="52" hidden="1"/>
    <col min="15636" max="15636" width="16.42578125" style="52" hidden="1"/>
    <col min="15637" max="15873" width="6.5703125" style="52" hidden="1"/>
    <col min="15874" max="15874" width="69.5703125" style="52" hidden="1"/>
    <col min="15875" max="15875" width="24.42578125" style="52" hidden="1"/>
    <col min="15876" max="15876" width="23.42578125" style="52" hidden="1"/>
    <col min="15877" max="15877" width="23.5703125" style="52" hidden="1"/>
    <col min="15878" max="15879" width="26.42578125" style="52" hidden="1"/>
    <col min="15880" max="15880" width="24" style="52" hidden="1"/>
    <col min="15881" max="15881" width="23.42578125" style="52" hidden="1"/>
    <col min="15882" max="15882" width="23.5703125" style="52" hidden="1"/>
    <col min="15883" max="15883" width="26.5703125" style="52" hidden="1"/>
    <col min="15884" max="15884" width="26.42578125" style="52" hidden="1"/>
    <col min="15885" max="15890" width="6.5703125" style="52" hidden="1"/>
    <col min="15891" max="15891" width="4.5703125" style="52" hidden="1"/>
    <col min="15892" max="15892" width="16.42578125" style="52" hidden="1"/>
    <col min="15893" max="16129" width="6.5703125" style="52" hidden="1"/>
    <col min="16130" max="16130" width="69.5703125" style="52" hidden="1"/>
    <col min="16131" max="16131" width="24.42578125" style="52" hidden="1"/>
    <col min="16132" max="16132" width="23.42578125" style="52" hidden="1"/>
    <col min="16133" max="16133" width="23.5703125" style="52" hidden="1"/>
    <col min="16134" max="16135" width="26.42578125" style="52" hidden="1"/>
    <col min="16136" max="16136" width="24" style="52" hidden="1"/>
    <col min="16137" max="16137" width="23.42578125" style="52" hidden="1"/>
    <col min="16138" max="16138" width="23.5703125" style="52" hidden="1"/>
    <col min="16139" max="16139" width="26.5703125" style="52" hidden="1"/>
    <col min="16140" max="16140" width="26.42578125" style="52" hidden="1"/>
    <col min="16141" max="16146" width="6.5703125" style="52" hidden="1"/>
    <col min="16147" max="16147" width="4.5703125" style="52" hidden="1"/>
    <col min="16148" max="16148" width="16.42578125" style="52" hidden="1"/>
    <col min="16149" max="16383" width="6.5703125" style="52" hidden="1"/>
    <col min="16384" max="16384" width="25.5703125" style="52" hidden="1" customWidth="1"/>
  </cols>
  <sheetData>
    <row r="1" spans="1:31" ht="12" customHeight="1">
      <c r="B1" s="141" t="s">
        <v>126</v>
      </c>
      <c r="C1" s="140"/>
      <c r="D1" s="140"/>
      <c r="E1" s="140"/>
      <c r="F1" s="140"/>
      <c r="G1" s="140"/>
      <c r="H1" s="140"/>
      <c r="I1" s="140"/>
      <c r="J1" s="140"/>
      <c r="K1" s="140"/>
      <c r="L1" s="140"/>
      <c r="M1" s="140"/>
      <c r="N1" s="140"/>
      <c r="O1" s="140"/>
      <c r="P1" s="140"/>
      <c r="Q1" s="140"/>
      <c r="R1" s="140"/>
      <c r="S1" s="140"/>
    </row>
    <row r="2" spans="1:31" s="132" customFormat="1" ht="20.100000000000001" customHeight="1">
      <c r="A2" s="1459"/>
      <c r="B2" s="1402" t="s">
        <v>1290</v>
      </c>
      <c r="C2" s="1368"/>
      <c r="D2" s="1368"/>
      <c r="E2" s="1368"/>
      <c r="F2" s="1368"/>
      <c r="G2" s="1368"/>
      <c r="H2" s="1368"/>
      <c r="I2" s="1368"/>
      <c r="J2" s="1368"/>
      <c r="K2" s="1368"/>
      <c r="L2" s="1367"/>
      <c r="M2" s="1459"/>
      <c r="N2" s="1459"/>
      <c r="O2" s="1459"/>
      <c r="P2" s="1459"/>
      <c r="Q2" s="1459"/>
      <c r="R2" s="1459"/>
      <c r="S2" s="1459"/>
    </row>
    <row r="3" spans="1:31" s="1454" customFormat="1" ht="12.75">
      <c r="A3" s="1455"/>
      <c r="B3" s="1458" t="s">
        <v>1289</v>
      </c>
      <c r="C3" s="1457"/>
      <c r="D3" s="1457"/>
      <c r="E3" s="1457"/>
      <c r="F3" s="1457"/>
      <c r="G3" s="1457"/>
      <c r="H3" s="1457"/>
      <c r="I3" s="1457"/>
      <c r="J3" s="1457"/>
      <c r="K3" s="1457"/>
      <c r="L3" s="1456"/>
      <c r="M3" s="1455"/>
      <c r="N3" s="1455"/>
      <c r="O3" s="1455"/>
      <c r="P3" s="1455"/>
      <c r="Q3" s="1455"/>
      <c r="R3" s="1455"/>
      <c r="S3" s="1455"/>
    </row>
    <row r="4" spans="1:31" s="55" customFormat="1" ht="13.5" thickBot="1">
      <c r="A4" s="62"/>
      <c r="B4" s="2206" t="s">
        <v>162</v>
      </c>
      <c r="C4" s="2209" t="str">
        <f>CurrQtr</f>
        <v>Q3 2022</v>
      </c>
      <c r="D4" s="2210"/>
      <c r="E4" s="2210"/>
      <c r="F4" s="2210"/>
      <c r="G4" s="2211"/>
      <c r="H4" s="2209" t="str">
        <f>LastQtr</f>
        <v>Q2 2022</v>
      </c>
      <c r="I4" s="2210"/>
      <c r="J4" s="2210"/>
      <c r="K4" s="2210"/>
      <c r="L4" s="2211"/>
      <c r="M4" s="62"/>
      <c r="N4" s="62"/>
      <c r="O4" s="62"/>
      <c r="P4" s="62"/>
      <c r="Q4" s="62"/>
      <c r="R4" s="62"/>
      <c r="S4" s="62"/>
    </row>
    <row r="5" spans="1:31" s="55" customFormat="1" ht="13.5" thickBot="1">
      <c r="A5" s="62"/>
      <c r="B5" s="2207"/>
      <c r="C5" s="2203" t="s">
        <v>202</v>
      </c>
      <c r="D5" s="2204"/>
      <c r="E5" s="2204"/>
      <c r="F5" s="2204" t="s">
        <v>1288</v>
      </c>
      <c r="G5" s="2205" t="s">
        <v>206</v>
      </c>
      <c r="H5" s="2203" t="s">
        <v>202</v>
      </c>
      <c r="I5" s="2204"/>
      <c r="J5" s="2204"/>
      <c r="K5" s="2204" t="s">
        <v>1288</v>
      </c>
      <c r="L5" s="2205" t="s">
        <v>206</v>
      </c>
      <c r="M5" s="62"/>
      <c r="N5" s="62"/>
      <c r="O5" s="62"/>
      <c r="P5" s="62"/>
      <c r="Q5" s="62"/>
      <c r="R5" s="62"/>
      <c r="S5" s="62"/>
    </row>
    <row r="6" spans="1:31" s="55" customFormat="1">
      <c r="A6" s="62"/>
      <c r="B6" s="2208"/>
      <c r="C6" s="1453" t="s">
        <v>1287</v>
      </c>
      <c r="D6" s="1452" t="s">
        <v>1286</v>
      </c>
      <c r="E6" s="1452" t="s">
        <v>1285</v>
      </c>
      <c r="F6" s="2204"/>
      <c r="G6" s="2205"/>
      <c r="H6" s="1453" t="s">
        <v>1287</v>
      </c>
      <c r="I6" s="1452" t="s">
        <v>1286</v>
      </c>
      <c r="J6" s="1452" t="s">
        <v>1285</v>
      </c>
      <c r="K6" s="2204"/>
      <c r="L6" s="2205"/>
      <c r="M6" s="62"/>
      <c r="N6" s="62"/>
      <c r="O6" s="62"/>
      <c r="P6" s="62"/>
      <c r="Q6" s="62"/>
      <c r="R6" s="62"/>
      <c r="S6" s="62"/>
      <c r="AE6" s="57"/>
    </row>
    <row r="7" spans="1:31" s="55" customFormat="1" ht="12.75">
      <c r="A7" s="62"/>
      <c r="B7" s="1451" t="s">
        <v>1283</v>
      </c>
      <c r="C7" s="1450">
        <v>152973</v>
      </c>
      <c r="D7" s="1449">
        <v>59428</v>
      </c>
      <c r="E7" s="1449">
        <v>40739</v>
      </c>
      <c r="F7" s="1449">
        <v>445384</v>
      </c>
      <c r="G7" s="1446">
        <v>698524</v>
      </c>
      <c r="H7" s="1448">
        <v>147712</v>
      </c>
      <c r="I7" s="1447">
        <v>57526</v>
      </c>
      <c r="J7" s="1447">
        <v>40708</v>
      </c>
      <c r="K7" s="1447">
        <v>429576</v>
      </c>
      <c r="L7" s="1446">
        <v>675522</v>
      </c>
      <c r="M7" s="1409"/>
      <c r="N7" s="1409"/>
      <c r="O7" s="62"/>
      <c r="P7" s="62"/>
      <c r="Q7" s="62"/>
      <c r="R7" s="62"/>
      <c r="S7" s="1434"/>
      <c r="AE7" s="57"/>
    </row>
    <row r="8" spans="1:31" s="55" customFormat="1" ht="12.75">
      <c r="A8" s="62"/>
      <c r="B8" s="1445" t="s">
        <v>1282</v>
      </c>
      <c r="C8" s="1443">
        <v>133200</v>
      </c>
      <c r="D8" s="1442">
        <v>45338</v>
      </c>
      <c r="E8" s="1442">
        <v>47331</v>
      </c>
      <c r="F8" s="1442">
        <v>0</v>
      </c>
      <c r="G8" s="1439">
        <v>225869</v>
      </c>
      <c r="H8" s="1441">
        <v>141609</v>
      </c>
      <c r="I8" s="1440">
        <v>44014</v>
      </c>
      <c r="J8" s="1440">
        <v>40643</v>
      </c>
      <c r="K8" s="1440">
        <v>0</v>
      </c>
      <c r="L8" s="1439">
        <v>226266</v>
      </c>
      <c r="M8" s="1409"/>
      <c r="N8" s="1409"/>
      <c r="O8" s="62"/>
      <c r="P8" s="62"/>
      <c r="Q8" s="62"/>
      <c r="R8" s="62"/>
      <c r="S8" s="1434"/>
      <c r="AE8" s="57"/>
    </row>
    <row r="9" spans="1:31" s="55" customFormat="1" ht="12.75">
      <c r="A9" s="62"/>
      <c r="B9" s="1445" t="s">
        <v>1281</v>
      </c>
      <c r="C9" s="1443">
        <v>25836</v>
      </c>
      <c r="D9" s="1442">
        <v>1628</v>
      </c>
      <c r="E9" s="1442">
        <v>4061</v>
      </c>
      <c r="F9" s="1442">
        <v>26149</v>
      </c>
      <c r="G9" s="1439">
        <v>57674</v>
      </c>
      <c r="H9" s="1441">
        <v>25646</v>
      </c>
      <c r="I9" s="1440">
        <v>1335</v>
      </c>
      <c r="J9" s="1440">
        <v>3954</v>
      </c>
      <c r="K9" s="1440">
        <v>26159</v>
      </c>
      <c r="L9" s="1439">
        <v>57094</v>
      </c>
      <c r="M9" s="1409"/>
      <c r="N9" s="1409"/>
      <c r="O9" s="62"/>
      <c r="P9" s="62"/>
      <c r="Q9" s="62"/>
      <c r="R9" s="62"/>
      <c r="S9" s="1434"/>
    </row>
    <row r="10" spans="1:31" s="55" customFormat="1" ht="12.75">
      <c r="A10" s="62"/>
      <c r="B10" s="1445" t="s">
        <v>1280</v>
      </c>
      <c r="C10" s="1443">
        <v>27260</v>
      </c>
      <c r="D10" s="1442">
        <v>1982</v>
      </c>
      <c r="E10" s="1442">
        <v>3016</v>
      </c>
      <c r="F10" s="1442">
        <v>13918</v>
      </c>
      <c r="G10" s="1439">
        <v>46176</v>
      </c>
      <c r="H10" s="1441">
        <v>25345</v>
      </c>
      <c r="I10" s="1440">
        <v>1618</v>
      </c>
      <c r="J10" s="1440">
        <v>2325</v>
      </c>
      <c r="K10" s="1440">
        <v>13520</v>
      </c>
      <c r="L10" s="1439">
        <v>42808</v>
      </c>
      <c r="M10" s="1409"/>
      <c r="N10" s="1409"/>
      <c r="O10" s="62"/>
      <c r="P10" s="62"/>
      <c r="Q10" s="62"/>
      <c r="R10" s="62"/>
      <c r="S10" s="1434"/>
    </row>
    <row r="11" spans="1:31" s="55" customFormat="1" ht="12.75">
      <c r="A11" s="62"/>
      <c r="B11" s="1445" t="s">
        <v>1279</v>
      </c>
      <c r="C11" s="1443">
        <v>18033</v>
      </c>
      <c r="D11" s="1442">
        <v>1053</v>
      </c>
      <c r="E11" s="1442">
        <v>3008</v>
      </c>
      <c r="F11" s="1442">
        <v>9465</v>
      </c>
      <c r="G11" s="1439">
        <v>31559</v>
      </c>
      <c r="H11" s="1441">
        <v>17584</v>
      </c>
      <c r="I11" s="1440">
        <v>1131</v>
      </c>
      <c r="J11" s="1440">
        <v>2943</v>
      </c>
      <c r="K11" s="1440">
        <v>8917</v>
      </c>
      <c r="L11" s="1439">
        <v>30575</v>
      </c>
      <c r="M11" s="1409"/>
      <c r="N11" s="1409"/>
      <c r="O11" s="62"/>
      <c r="P11" s="62"/>
      <c r="Q11" s="62"/>
      <c r="R11" s="62"/>
      <c r="S11" s="1434"/>
    </row>
    <row r="12" spans="1:31" s="55" customFormat="1" ht="12.75">
      <c r="A12" s="62"/>
      <c r="B12" s="1445" t="s">
        <v>1278</v>
      </c>
      <c r="C12" s="1443">
        <v>6621</v>
      </c>
      <c r="D12" s="1442">
        <v>337</v>
      </c>
      <c r="E12" s="1442">
        <v>989</v>
      </c>
      <c r="F12" s="1442">
        <v>5893</v>
      </c>
      <c r="G12" s="1439">
        <v>13840</v>
      </c>
      <c r="H12" s="1441">
        <v>7135</v>
      </c>
      <c r="I12" s="1440">
        <v>311</v>
      </c>
      <c r="J12" s="1440">
        <v>1072</v>
      </c>
      <c r="K12" s="1440">
        <v>6204</v>
      </c>
      <c r="L12" s="1439">
        <v>14722</v>
      </c>
      <c r="M12" s="1409"/>
      <c r="N12" s="1409"/>
      <c r="O12" s="62"/>
      <c r="P12" s="62"/>
      <c r="Q12" s="62"/>
      <c r="R12" s="62"/>
      <c r="S12" s="1434"/>
    </row>
    <row r="13" spans="1:31" s="55" customFormat="1" ht="12.75">
      <c r="A13" s="62"/>
      <c r="B13" s="1445" t="s">
        <v>1277</v>
      </c>
      <c r="C13" s="1443"/>
      <c r="D13" s="1442"/>
      <c r="E13" s="1442"/>
      <c r="F13" s="1442"/>
      <c r="G13" s="1439"/>
      <c r="H13" s="1441"/>
      <c r="I13" s="1440"/>
      <c r="J13" s="1440"/>
      <c r="K13" s="1440"/>
      <c r="L13" s="1439"/>
      <c r="M13" s="1409"/>
      <c r="N13" s="1409"/>
      <c r="O13" s="62"/>
      <c r="P13" s="62"/>
      <c r="Q13" s="62"/>
      <c r="R13" s="62"/>
      <c r="S13" s="1434"/>
    </row>
    <row r="14" spans="1:31" s="55" customFormat="1" ht="12.75">
      <c r="A14" s="62"/>
      <c r="B14" s="1444" t="s">
        <v>1276</v>
      </c>
      <c r="C14" s="1443">
        <v>20105</v>
      </c>
      <c r="D14" s="1442">
        <v>7411</v>
      </c>
      <c r="E14" s="1442">
        <v>17219</v>
      </c>
      <c r="F14" s="1442">
        <v>0</v>
      </c>
      <c r="G14" s="1439">
        <v>44735</v>
      </c>
      <c r="H14" s="1441">
        <v>22950</v>
      </c>
      <c r="I14" s="1440">
        <v>7392</v>
      </c>
      <c r="J14" s="1440">
        <v>18140</v>
      </c>
      <c r="K14" s="1440">
        <v>0</v>
      </c>
      <c r="L14" s="1439">
        <v>48482</v>
      </c>
      <c r="M14" s="1409"/>
      <c r="N14" s="1409"/>
      <c r="O14" s="62"/>
      <c r="P14" s="62"/>
      <c r="Q14" s="62"/>
      <c r="R14" s="62"/>
      <c r="S14" s="1434"/>
    </row>
    <row r="15" spans="1:31" s="55" customFormat="1" ht="12.75">
      <c r="A15" s="62"/>
      <c r="B15" s="1444" t="s">
        <v>1275</v>
      </c>
      <c r="C15" s="1443">
        <v>15855</v>
      </c>
      <c r="D15" s="1442">
        <v>1422</v>
      </c>
      <c r="E15" s="1442">
        <v>1081</v>
      </c>
      <c r="F15" s="1442">
        <v>11658</v>
      </c>
      <c r="G15" s="1439">
        <v>30016</v>
      </c>
      <c r="H15" s="1441">
        <v>15422</v>
      </c>
      <c r="I15" s="1440">
        <v>1294</v>
      </c>
      <c r="J15" s="1440">
        <v>874</v>
      </c>
      <c r="K15" s="1440">
        <v>11278</v>
      </c>
      <c r="L15" s="1439">
        <v>28868</v>
      </c>
      <c r="M15" s="1409"/>
      <c r="N15" s="1409"/>
      <c r="O15" s="62"/>
      <c r="P15" s="62"/>
      <c r="Q15" s="62"/>
      <c r="R15" s="62"/>
      <c r="S15" s="1434"/>
    </row>
    <row r="16" spans="1:31" s="55" customFormat="1" ht="12.75">
      <c r="A16" s="62"/>
      <c r="B16" s="1444" t="s">
        <v>1274</v>
      </c>
      <c r="C16" s="1443">
        <v>14854</v>
      </c>
      <c r="D16" s="1442">
        <v>1302</v>
      </c>
      <c r="E16" s="1442">
        <v>1415</v>
      </c>
      <c r="F16" s="1442">
        <v>746</v>
      </c>
      <c r="G16" s="1439">
        <v>18317</v>
      </c>
      <c r="H16" s="1441">
        <v>13379</v>
      </c>
      <c r="I16" s="1440">
        <v>1638</v>
      </c>
      <c r="J16" s="1440">
        <v>2023</v>
      </c>
      <c r="K16" s="1440">
        <v>721</v>
      </c>
      <c r="L16" s="1439">
        <v>17761</v>
      </c>
      <c r="M16" s="1409"/>
      <c r="N16" s="1409"/>
      <c r="O16" s="62"/>
      <c r="P16" s="62"/>
      <c r="Q16" s="62"/>
      <c r="R16" s="62"/>
      <c r="S16" s="1434"/>
    </row>
    <row r="17" spans="1:25" s="55" customFormat="1" ht="12.75">
      <c r="A17" s="62"/>
      <c r="B17" s="1444" t="s">
        <v>1226</v>
      </c>
      <c r="C17" s="1443">
        <v>24433</v>
      </c>
      <c r="D17" s="1442">
        <v>5263</v>
      </c>
      <c r="E17" s="1442">
        <v>5880</v>
      </c>
      <c r="F17" s="1442">
        <v>19</v>
      </c>
      <c r="G17" s="1439">
        <v>35595</v>
      </c>
      <c r="H17" s="1441">
        <v>25128</v>
      </c>
      <c r="I17" s="1440">
        <v>4442</v>
      </c>
      <c r="J17" s="1440">
        <v>5600</v>
      </c>
      <c r="K17" s="1440">
        <v>31</v>
      </c>
      <c r="L17" s="1439">
        <v>35201</v>
      </c>
      <c r="M17" s="1409"/>
      <c r="N17" s="1409"/>
      <c r="O17" s="62"/>
      <c r="P17" s="62"/>
      <c r="Q17" s="62"/>
      <c r="R17" s="62"/>
      <c r="S17" s="1434"/>
    </row>
    <row r="18" spans="1:25" s="55" customFormat="1" ht="12.75">
      <c r="A18" s="62"/>
      <c r="B18" s="1438" t="s">
        <v>206</v>
      </c>
      <c r="C18" s="1436">
        <v>439170</v>
      </c>
      <c r="D18" s="1436">
        <v>125164</v>
      </c>
      <c r="E18" s="1436">
        <v>124739</v>
      </c>
      <c r="F18" s="1436">
        <v>513232</v>
      </c>
      <c r="G18" s="1437">
        <v>1202305</v>
      </c>
      <c r="H18" s="1436">
        <v>441910</v>
      </c>
      <c r="I18" s="1436">
        <v>120701</v>
      </c>
      <c r="J18" s="1436">
        <v>118282</v>
      </c>
      <c r="K18" s="1436">
        <v>496406</v>
      </c>
      <c r="L18" s="1435">
        <v>1177299</v>
      </c>
      <c r="M18" s="1409"/>
      <c r="N18" s="1409"/>
      <c r="O18" s="62"/>
      <c r="P18" s="62"/>
      <c r="Q18" s="62"/>
      <c r="R18" s="62"/>
      <c r="S18" s="1434"/>
    </row>
    <row r="19" spans="1:25" s="55" customFormat="1" ht="12.75">
      <c r="A19" s="62"/>
      <c r="B19" s="1408"/>
      <c r="C19" s="1433"/>
      <c r="D19" s="1433"/>
      <c r="E19" s="1433"/>
      <c r="F19" s="1433"/>
      <c r="G19" s="1433"/>
      <c r="H19" s="1433"/>
      <c r="I19" s="1433"/>
      <c r="J19" s="1433"/>
      <c r="K19" s="1433"/>
      <c r="L19" s="1433"/>
      <c r="M19" s="62"/>
      <c r="N19" s="62"/>
      <c r="O19" s="62"/>
      <c r="P19" s="62"/>
      <c r="Q19" s="1409"/>
      <c r="R19" s="1409"/>
      <c r="S19" s="1409"/>
    </row>
    <row r="20" spans="1:25" s="55" customFormat="1" ht="12.75">
      <c r="A20" s="62"/>
      <c r="B20" s="62"/>
      <c r="C20" s="1433"/>
      <c r="D20" s="1433"/>
      <c r="E20" s="1433"/>
      <c r="F20" s="1433"/>
      <c r="G20" s="1433"/>
      <c r="H20" s="1433"/>
      <c r="I20" s="62"/>
      <c r="J20" s="62"/>
      <c r="K20" s="62"/>
      <c r="L20" s="62"/>
      <c r="M20" s="62"/>
      <c r="N20" s="62"/>
      <c r="O20" s="62"/>
      <c r="P20" s="62"/>
      <c r="Q20" s="1409"/>
      <c r="R20" s="1409"/>
      <c r="S20" s="1409"/>
    </row>
    <row r="21" spans="1:25" s="55" customFormat="1" ht="13.5" thickBot="1">
      <c r="A21" s="62"/>
      <c r="B21" s="1432" t="s">
        <v>162</v>
      </c>
      <c r="C21" s="1431" t="str">
        <f>Last2Qtr</f>
        <v>Q1 2022</v>
      </c>
      <c r="D21" s="1430"/>
      <c r="E21" s="1428" t="str">
        <f>Last3Qtr</f>
        <v>Q4 2021</v>
      </c>
      <c r="F21" s="1429"/>
      <c r="G21" s="1428" t="str">
        <f>Last4Qtr</f>
        <v>Q3 2021</v>
      </c>
      <c r="H21" s="1429"/>
      <c r="I21" s="1428" t="s">
        <v>1439</v>
      </c>
      <c r="J21" s="1429"/>
      <c r="K21" s="1428" t="s">
        <v>1284</v>
      </c>
      <c r="L21" s="1427"/>
      <c r="M21" s="62"/>
      <c r="N21" s="62"/>
      <c r="O21" s="62"/>
      <c r="P21" s="62"/>
      <c r="Q21" s="1426"/>
      <c r="R21" s="62"/>
      <c r="S21" s="62"/>
      <c r="U21" s="1405"/>
      <c r="V21" s="1405"/>
      <c r="W21" s="1405"/>
      <c r="X21" s="1405"/>
      <c r="Y21" s="1405"/>
    </row>
    <row r="22" spans="1:25" s="55" customFormat="1" ht="14.85" customHeight="1" thickBot="1">
      <c r="A22" s="62"/>
      <c r="B22" s="1424" t="s">
        <v>1283</v>
      </c>
      <c r="C22" s="1421">
        <v>659312</v>
      </c>
      <c r="D22" s="1421"/>
      <c r="E22" s="1421">
        <v>639748</v>
      </c>
      <c r="F22" s="1421"/>
      <c r="G22" s="1421">
        <v>637805</v>
      </c>
      <c r="H22" s="1421"/>
      <c r="I22" s="1421">
        <v>617120</v>
      </c>
      <c r="J22" s="1421"/>
      <c r="K22" s="1421">
        <v>632303</v>
      </c>
      <c r="L22" s="1420"/>
      <c r="M22" s="62"/>
      <c r="N22" s="62"/>
      <c r="O22" s="62"/>
      <c r="P22" s="1409"/>
      <c r="Q22" s="1425"/>
      <c r="R22" s="1409"/>
      <c r="S22" s="1409"/>
    </row>
    <row r="23" spans="1:25" s="55" customFormat="1" ht="14.85" customHeight="1" thickBot="1">
      <c r="A23" s="62"/>
      <c r="B23" s="1424" t="s">
        <v>1282</v>
      </c>
      <c r="C23" s="1421">
        <v>219938</v>
      </c>
      <c r="D23" s="1421"/>
      <c r="E23" s="1421">
        <v>194424</v>
      </c>
      <c r="F23" s="1421"/>
      <c r="G23" s="1421">
        <v>177444</v>
      </c>
      <c r="H23" s="1421"/>
      <c r="I23" s="1421">
        <v>163088</v>
      </c>
      <c r="J23" s="1421"/>
      <c r="K23" s="1421">
        <v>184650</v>
      </c>
      <c r="L23" s="1420"/>
      <c r="M23" s="62"/>
      <c r="N23" s="62"/>
      <c r="O23" s="62"/>
      <c r="P23" s="1409"/>
      <c r="Q23" s="1419"/>
      <c r="R23" s="1409"/>
      <c r="S23" s="1409"/>
    </row>
    <row r="24" spans="1:25" s="55" customFormat="1" ht="14.85" customHeight="1" thickBot="1">
      <c r="A24" s="62"/>
      <c r="B24" s="1424" t="s">
        <v>1281</v>
      </c>
      <c r="C24" s="1421">
        <v>58183</v>
      </c>
      <c r="D24" s="1421"/>
      <c r="E24" s="1421">
        <v>54777</v>
      </c>
      <c r="F24" s="1421"/>
      <c r="G24" s="1421">
        <v>56357</v>
      </c>
      <c r="H24" s="1421"/>
      <c r="I24" s="1421">
        <v>58698</v>
      </c>
      <c r="J24" s="1421"/>
      <c r="K24" s="1421">
        <v>57225</v>
      </c>
      <c r="L24" s="1420"/>
      <c r="M24" s="62"/>
      <c r="N24" s="62"/>
      <c r="O24" s="62"/>
      <c r="P24" s="1411"/>
      <c r="Q24" s="1419"/>
      <c r="R24" s="1409"/>
      <c r="S24" s="1409"/>
    </row>
    <row r="25" spans="1:25" s="55" customFormat="1" ht="14.85" customHeight="1" thickBot="1">
      <c r="A25" s="62"/>
      <c r="B25" s="1424" t="s">
        <v>1280</v>
      </c>
      <c r="C25" s="1421">
        <v>40294</v>
      </c>
      <c r="D25" s="1421"/>
      <c r="E25" s="1421">
        <v>38422</v>
      </c>
      <c r="F25" s="1421"/>
      <c r="G25" s="1421">
        <v>39398</v>
      </c>
      <c r="H25" s="1421"/>
      <c r="I25" s="1421">
        <v>38298</v>
      </c>
      <c r="J25" s="1421"/>
      <c r="K25" s="1421">
        <v>38540</v>
      </c>
      <c r="L25" s="1420"/>
      <c r="M25" s="62"/>
      <c r="N25" s="62"/>
      <c r="O25" s="62"/>
      <c r="P25" s="1411"/>
      <c r="Q25" s="1419"/>
      <c r="R25" s="1409"/>
      <c r="S25" s="1409"/>
    </row>
    <row r="26" spans="1:25" s="55" customFormat="1" ht="14.85" customHeight="1" thickBot="1">
      <c r="A26" s="62"/>
      <c r="B26" s="1424" t="s">
        <v>1279</v>
      </c>
      <c r="C26" s="1421">
        <v>29278</v>
      </c>
      <c r="D26" s="1421"/>
      <c r="E26" s="1421">
        <v>28152</v>
      </c>
      <c r="F26" s="1421"/>
      <c r="G26" s="1421">
        <v>28281</v>
      </c>
      <c r="H26" s="1421"/>
      <c r="I26" s="1421">
        <v>28757</v>
      </c>
      <c r="J26" s="1421"/>
      <c r="K26" s="1421">
        <v>33229</v>
      </c>
      <c r="L26" s="1420"/>
      <c r="M26" s="62"/>
      <c r="N26" s="62"/>
      <c r="O26" s="62"/>
      <c r="P26" s="1411"/>
      <c r="Q26" s="1419"/>
      <c r="R26" s="1409"/>
      <c r="S26" s="1409"/>
    </row>
    <row r="27" spans="1:25" s="55" customFormat="1" ht="14.85" customHeight="1" thickBot="1">
      <c r="A27" s="62"/>
      <c r="B27" s="1424" t="s">
        <v>1278</v>
      </c>
      <c r="C27" s="1421">
        <v>13908</v>
      </c>
      <c r="D27" s="1421"/>
      <c r="E27" s="1421">
        <v>14446</v>
      </c>
      <c r="F27" s="1421"/>
      <c r="G27" s="1421">
        <v>12860</v>
      </c>
      <c r="H27" s="1421"/>
      <c r="I27" s="1421">
        <v>12350</v>
      </c>
      <c r="J27" s="1421"/>
      <c r="K27" s="1421">
        <v>14091</v>
      </c>
      <c r="L27" s="1420"/>
      <c r="M27" s="62"/>
      <c r="N27" s="62"/>
      <c r="O27" s="62"/>
      <c r="P27" s="1411"/>
      <c r="Q27" s="1419"/>
      <c r="R27" s="1409"/>
      <c r="S27" s="1409"/>
    </row>
    <row r="28" spans="1:25" s="55" customFormat="1" ht="14.85" customHeight="1" thickBot="1">
      <c r="A28" s="62"/>
      <c r="B28" s="1424" t="s">
        <v>1277</v>
      </c>
      <c r="C28" s="1421"/>
      <c r="D28" s="1421"/>
      <c r="E28" s="1421"/>
      <c r="F28" s="1421"/>
      <c r="G28" s="1421"/>
      <c r="H28" s="1421"/>
      <c r="I28" s="1421"/>
      <c r="J28" s="1421"/>
      <c r="K28" s="1421"/>
      <c r="L28" s="1420"/>
      <c r="M28" s="62"/>
      <c r="N28" s="62"/>
      <c r="O28" s="62"/>
      <c r="P28" s="1409"/>
      <c r="Q28" s="1423"/>
      <c r="R28" s="1409"/>
      <c r="S28" s="1409"/>
    </row>
    <row r="29" spans="1:25" s="55" customFormat="1" ht="14.85" customHeight="1" thickBot="1">
      <c r="A29" s="62"/>
      <c r="B29" s="1422" t="s">
        <v>1276</v>
      </c>
      <c r="C29" s="1421">
        <v>47448</v>
      </c>
      <c r="D29" s="1421"/>
      <c r="E29" s="1421">
        <v>47179</v>
      </c>
      <c r="F29" s="1421"/>
      <c r="G29" s="1421">
        <v>49926</v>
      </c>
      <c r="H29" s="1421"/>
      <c r="I29" s="1421">
        <v>53967</v>
      </c>
      <c r="J29" s="1421"/>
      <c r="K29" s="1421">
        <v>50765</v>
      </c>
      <c r="L29" s="1420"/>
      <c r="M29" s="62"/>
      <c r="N29" s="62"/>
      <c r="O29" s="62"/>
      <c r="P29" s="1409"/>
      <c r="Q29" s="1419"/>
      <c r="R29" s="1409"/>
      <c r="S29" s="1409"/>
    </row>
    <row r="30" spans="1:25" s="55" customFormat="1" ht="14.85" customHeight="1" thickBot="1">
      <c r="A30" s="62"/>
      <c r="B30" s="1422" t="s">
        <v>1275</v>
      </c>
      <c r="C30" s="1421">
        <v>28194</v>
      </c>
      <c r="D30" s="1421"/>
      <c r="E30" s="1421">
        <v>27673</v>
      </c>
      <c r="F30" s="1421"/>
      <c r="G30" s="1421">
        <v>28078</v>
      </c>
      <c r="H30" s="1421"/>
      <c r="I30" s="1421">
        <v>28018</v>
      </c>
      <c r="J30" s="1421"/>
      <c r="K30" s="1421">
        <v>30182</v>
      </c>
      <c r="L30" s="1420"/>
      <c r="M30" s="62"/>
      <c r="N30" s="62"/>
      <c r="O30" s="62"/>
      <c r="P30" s="1409"/>
      <c r="Q30" s="1419"/>
      <c r="R30" s="1409"/>
      <c r="S30" s="1409"/>
    </row>
    <row r="31" spans="1:25" s="55" customFormat="1" ht="14.85" customHeight="1" thickBot="1">
      <c r="A31" s="62"/>
      <c r="B31" s="1422" t="s">
        <v>1274</v>
      </c>
      <c r="C31" s="1421">
        <v>15710</v>
      </c>
      <c r="D31" s="1421"/>
      <c r="E31" s="1421">
        <v>14080</v>
      </c>
      <c r="F31" s="1421"/>
      <c r="G31" s="1421">
        <v>14866</v>
      </c>
      <c r="H31" s="1421"/>
      <c r="I31" s="1421">
        <v>14308</v>
      </c>
      <c r="J31" s="1421"/>
      <c r="K31" s="1421">
        <v>13569</v>
      </c>
      <c r="L31" s="1420"/>
      <c r="M31" s="62"/>
      <c r="N31" s="62"/>
      <c r="O31" s="62"/>
      <c r="P31" s="1409"/>
      <c r="Q31" s="1419"/>
      <c r="R31" s="1409"/>
      <c r="S31" s="1409"/>
    </row>
    <row r="32" spans="1:25" s="55" customFormat="1" ht="15" customHeight="1">
      <c r="A32" s="62"/>
      <c r="B32" s="1418" t="s">
        <v>1226</v>
      </c>
      <c r="C32" s="1417">
        <v>35367</v>
      </c>
      <c r="D32" s="1417"/>
      <c r="E32" s="1417">
        <v>35104</v>
      </c>
      <c r="F32" s="1417"/>
      <c r="G32" s="1417">
        <v>34744</v>
      </c>
      <c r="H32" s="1417"/>
      <c r="I32" s="1417">
        <v>32961</v>
      </c>
      <c r="J32" s="1417"/>
      <c r="K32" s="1417">
        <v>35902</v>
      </c>
      <c r="L32" s="1416"/>
      <c r="M32" s="62"/>
      <c r="N32" s="62"/>
      <c r="O32" s="62"/>
      <c r="P32" s="1411"/>
      <c r="Q32" s="1415"/>
      <c r="R32" s="1409"/>
      <c r="S32" s="1409"/>
    </row>
    <row r="33" spans="1:19" s="55" customFormat="1" ht="15" customHeight="1">
      <c r="A33" s="62"/>
      <c r="B33" s="1414" t="s">
        <v>206</v>
      </c>
      <c r="C33" s="1413">
        <v>1147632</v>
      </c>
      <c r="D33" s="1413"/>
      <c r="E33" s="1413">
        <v>1094005</v>
      </c>
      <c r="F33" s="1413"/>
      <c r="G33" s="1413">
        <v>1079759</v>
      </c>
      <c r="H33" s="1413"/>
      <c r="I33" s="1413">
        <v>1047565</v>
      </c>
      <c r="J33" s="1413"/>
      <c r="K33" s="1413">
        <v>1090456</v>
      </c>
      <c r="L33" s="1412"/>
      <c r="M33" s="62"/>
      <c r="N33" s="62"/>
      <c r="O33" s="62"/>
      <c r="P33" s="1411"/>
      <c r="Q33" s="1410"/>
      <c r="R33" s="1409"/>
      <c r="S33" s="1409"/>
    </row>
    <row r="34" spans="1:19" s="55" customFormat="1" ht="6" customHeight="1">
      <c r="A34" s="62"/>
      <c r="B34" s="62"/>
      <c r="C34" s="2200"/>
      <c r="D34" s="2200"/>
      <c r="E34" s="2200"/>
      <c r="F34" s="2200"/>
      <c r="G34" s="2200"/>
      <c r="H34" s="2200"/>
      <c r="I34" s="2200"/>
      <c r="J34" s="2200"/>
      <c r="K34" s="2200"/>
      <c r="L34" s="2200"/>
      <c r="M34" s="62"/>
      <c r="N34" s="62"/>
      <c r="O34" s="62"/>
      <c r="P34" s="1408"/>
      <c r="Q34" s="62"/>
      <c r="R34" s="62"/>
      <c r="S34" s="62"/>
    </row>
    <row r="35" spans="1:19" s="55" customFormat="1" ht="26.25" customHeight="1">
      <c r="A35" s="62"/>
      <c r="B35" s="2202" t="s">
        <v>1273</v>
      </c>
      <c r="C35" s="2202"/>
      <c r="D35" s="2202"/>
      <c r="E35" s="2202"/>
      <c r="F35" s="2202"/>
      <c r="G35" s="2202"/>
      <c r="H35" s="2202"/>
      <c r="I35" s="2202"/>
      <c r="J35" s="2202"/>
      <c r="K35" s="2202"/>
      <c r="L35" s="2202"/>
      <c r="M35" s="62"/>
      <c r="N35" s="62"/>
      <c r="O35" s="62"/>
      <c r="P35" s="62"/>
      <c r="Q35" s="62"/>
      <c r="R35" s="62"/>
      <c r="S35" s="62"/>
    </row>
    <row r="36" spans="1:19" s="55" customFormat="1">
      <c r="A36" s="62"/>
      <c r="B36" s="2201" t="s">
        <v>1272</v>
      </c>
      <c r="C36" s="2201"/>
      <c r="D36" s="2201"/>
      <c r="E36" s="2201"/>
      <c r="F36" s="2201"/>
      <c r="G36" s="2201"/>
      <c r="H36" s="2201"/>
      <c r="I36" s="1406"/>
      <c r="J36" s="1406"/>
      <c r="K36" s="1406"/>
      <c r="L36" s="1406"/>
      <c r="M36" s="62"/>
      <c r="N36" s="62"/>
      <c r="O36" s="62"/>
      <c r="P36" s="62"/>
      <c r="Q36" s="62"/>
      <c r="R36" s="62"/>
      <c r="S36" s="62"/>
    </row>
    <row r="37" spans="1:19" s="55" customFormat="1" ht="12.75" customHeight="1">
      <c r="A37" s="62"/>
      <c r="B37" s="2199" t="s">
        <v>1271</v>
      </c>
      <c r="C37" s="2199"/>
      <c r="D37" s="2199"/>
      <c r="E37" s="2199"/>
      <c r="F37" s="2199"/>
      <c r="G37" s="2199"/>
      <c r="H37" s="2199"/>
      <c r="I37" s="2199"/>
      <c r="J37" s="2199"/>
      <c r="K37" s="2199"/>
      <c r="L37" s="2199"/>
      <c r="M37" s="62"/>
      <c r="N37" s="62"/>
      <c r="O37" s="62"/>
      <c r="P37" s="1408"/>
      <c r="Q37" s="62"/>
      <c r="R37" s="62"/>
      <c r="S37" s="62"/>
    </row>
    <row r="38" spans="1:19" s="55" customFormat="1" ht="7.35" customHeight="1">
      <c r="A38" s="62"/>
      <c r="B38" s="1407"/>
      <c r="C38" s="1395"/>
      <c r="D38" s="1395"/>
      <c r="E38" s="1395"/>
      <c r="F38" s="1395"/>
      <c r="G38" s="1395"/>
      <c r="H38" s="1395"/>
      <c r="I38" s="1406"/>
      <c r="J38" s="1406"/>
      <c r="K38" s="1406"/>
      <c r="L38" s="1406"/>
      <c r="M38" s="62"/>
      <c r="N38" s="62"/>
      <c r="O38" s="62"/>
      <c r="P38" s="62"/>
      <c r="Q38" s="62"/>
      <c r="R38" s="62"/>
      <c r="S38" s="62"/>
    </row>
    <row r="39" spans="1:19" s="55" customFormat="1" ht="24.6" hidden="1" customHeight="1">
      <c r="A39" s="62"/>
    </row>
    <row r="40" spans="1:19" s="55" customFormat="1" ht="24.6" hidden="1" customHeight="1">
      <c r="A40" s="62"/>
    </row>
    <row r="41" spans="1:19" s="55" customFormat="1" ht="24.6" hidden="1" customHeight="1">
      <c r="A41" s="62"/>
      <c r="C41" s="1405"/>
      <c r="D41" s="1405"/>
      <c r="E41" s="1405"/>
      <c r="F41" s="1405"/>
      <c r="G41" s="1405"/>
    </row>
    <row r="42" spans="1:19" s="55" customFormat="1" ht="24.6" hidden="1" customHeight="1">
      <c r="A42" s="62"/>
      <c r="C42" s="1405"/>
      <c r="D42" s="1405"/>
    </row>
    <row r="43" spans="1:19" s="55" customFormat="1" ht="24.6" hidden="1" customHeight="1">
      <c r="A43" s="62"/>
      <c r="C43" s="1405"/>
      <c r="D43" s="1405"/>
    </row>
    <row r="44" spans="1:19" s="55" customFormat="1" ht="24.6" hidden="1" customHeight="1">
      <c r="A44" s="62"/>
      <c r="C44" s="1405"/>
      <c r="D44" s="1405"/>
    </row>
    <row r="45" spans="1:19" s="55" customFormat="1" ht="24.6" hidden="1" customHeight="1">
      <c r="A45" s="62"/>
    </row>
    <row r="46" spans="1:19" s="55" customFormat="1" ht="24.6" hidden="1" customHeight="1">
      <c r="A46" s="62"/>
    </row>
    <row r="47" spans="1:19" s="55" customFormat="1" ht="24.6" hidden="1" customHeight="1">
      <c r="A47" s="62"/>
    </row>
    <row r="48" spans="1:19" s="55" customFormat="1" ht="24.6" hidden="1" customHeight="1">
      <c r="A48" s="62"/>
    </row>
    <row r="49" spans="1:5" s="55" customFormat="1" ht="24.6" hidden="1" customHeight="1">
      <c r="A49" s="62"/>
    </row>
    <row r="50" spans="1:5" s="55" customFormat="1" ht="24.6" hidden="1" customHeight="1">
      <c r="A50" s="62"/>
      <c r="B50" s="414"/>
      <c r="C50" s="414"/>
      <c r="D50" s="414"/>
      <c r="E50" s="414"/>
    </row>
    <row r="51" spans="1:5" s="55" customFormat="1" ht="24.6" hidden="1" customHeight="1">
      <c r="A51" s="62"/>
      <c r="B51" s="414"/>
      <c r="C51" s="414"/>
      <c r="D51" s="414"/>
      <c r="E51" s="414"/>
    </row>
    <row r="52" spans="1:5" s="55" customFormat="1" ht="24.6" hidden="1" customHeight="1">
      <c r="A52" s="62"/>
      <c r="B52" s="414"/>
      <c r="C52" s="414"/>
      <c r="D52" s="414"/>
      <c r="E52" s="414"/>
    </row>
    <row r="53" spans="1:5" s="55" customFormat="1" ht="24.6" hidden="1" customHeight="1">
      <c r="A53" s="62"/>
      <c r="B53" s="414"/>
      <c r="C53" s="414"/>
      <c r="D53" s="414"/>
      <c r="E53" s="414"/>
    </row>
    <row r="54" spans="1:5" s="55" customFormat="1" ht="24.6" hidden="1" customHeight="1">
      <c r="A54" s="62"/>
      <c r="B54" s="414"/>
      <c r="C54" s="414"/>
      <c r="D54" s="414"/>
      <c r="E54" s="414"/>
    </row>
    <row r="55" spans="1:5" s="55" customFormat="1" ht="24.6" hidden="1" customHeight="1">
      <c r="A55" s="62"/>
    </row>
    <row r="56" spans="1:5" s="55" customFormat="1" ht="24.6" hidden="1" customHeight="1">
      <c r="A56" s="62"/>
    </row>
    <row r="57" spans="1:5" s="55" customFormat="1" ht="24.6" hidden="1" customHeight="1">
      <c r="A57" s="62"/>
    </row>
    <row r="58" spans="1:5" s="55" customFormat="1" ht="24.6" hidden="1" customHeight="1">
      <c r="A58" s="62"/>
    </row>
    <row r="59" spans="1:5" s="55" customFormat="1" ht="24.6" hidden="1" customHeight="1">
      <c r="A59" s="62"/>
    </row>
    <row r="60" spans="1:5" s="55" customFormat="1" ht="24.6" hidden="1" customHeight="1">
      <c r="A60" s="62"/>
    </row>
    <row r="61" spans="1:5" s="55" customFormat="1" ht="24.6" hidden="1" customHeight="1">
      <c r="A61" s="62"/>
    </row>
    <row r="62" spans="1:5" s="55" customFormat="1" ht="12.75" hidden="1">
      <c r="A62" s="62"/>
    </row>
    <row r="63" spans="1:5" s="55" customFormat="1" ht="12.75" hidden="1">
      <c r="A63" s="62"/>
    </row>
    <row r="64" spans="1:5" s="55" customFormat="1" ht="12.75" hidden="1">
      <c r="A64" s="62"/>
    </row>
    <row r="65" spans="1:1" s="55" customFormat="1" ht="12.75" hidden="1">
      <c r="A65" s="62"/>
    </row>
    <row r="66" spans="1:1" s="55" customFormat="1" ht="12.75" hidden="1">
      <c r="A66" s="62"/>
    </row>
    <row r="67" spans="1:1" s="55" customFormat="1" ht="12.75" hidden="1">
      <c r="A67" s="62"/>
    </row>
    <row r="68" spans="1:1" s="55" customFormat="1" ht="12.75" hidden="1">
      <c r="A68" s="62"/>
    </row>
    <row r="69" spans="1:1" s="55" customFormat="1" ht="12.75" hidden="1">
      <c r="A69" s="62"/>
    </row>
    <row r="70" spans="1:1" s="55" customFormat="1" ht="12.75" hidden="1">
      <c r="A70" s="62"/>
    </row>
    <row r="71" spans="1:1" s="55" customFormat="1" ht="12.75" hidden="1">
      <c r="A71" s="62"/>
    </row>
    <row r="72" spans="1:1" s="55" customFormat="1" ht="12.75" hidden="1">
      <c r="A72" s="62"/>
    </row>
    <row r="73" spans="1:1" s="55" customFormat="1" ht="12.75" hidden="1">
      <c r="A73" s="62"/>
    </row>
    <row r="74" spans="1:1" s="55" customFormat="1" ht="12.75" hidden="1">
      <c r="A74" s="62"/>
    </row>
    <row r="75" spans="1:1" s="55" customFormat="1" ht="12.75" hidden="1">
      <c r="A75" s="62"/>
    </row>
    <row r="76" spans="1:1" s="55" customFormat="1" ht="12.75" hidden="1">
      <c r="A76" s="62"/>
    </row>
    <row r="77" spans="1:1" s="55" customFormat="1" ht="12.75" hidden="1">
      <c r="A77" s="62"/>
    </row>
    <row r="78" spans="1:1" s="55" customFormat="1" ht="12.75" hidden="1">
      <c r="A78" s="62"/>
    </row>
    <row r="79" spans="1:1" s="55" customFormat="1" ht="12.75" hidden="1">
      <c r="A79" s="62"/>
    </row>
    <row r="80" spans="1:1" s="55" customFormat="1" ht="12.75" hidden="1">
      <c r="A80" s="62"/>
    </row>
    <row r="81" spans="1:1" s="55" customFormat="1" ht="12.75" hidden="1">
      <c r="A81" s="62"/>
    </row>
    <row r="82" spans="1:1" s="55" customFormat="1" ht="12.75" hidden="1">
      <c r="A82" s="62"/>
    </row>
    <row r="83" spans="1:1" s="55" customFormat="1" ht="12.75" hidden="1">
      <c r="A83" s="62"/>
    </row>
    <row r="84" spans="1:1" s="55" customFormat="1" ht="12.75" hidden="1">
      <c r="A84" s="62"/>
    </row>
    <row r="85" spans="1:1" s="55" customFormat="1" ht="12.75" hidden="1">
      <c r="A85" s="62"/>
    </row>
    <row r="86" spans="1:1" s="55" customFormat="1" ht="12.75" hidden="1">
      <c r="A86" s="62"/>
    </row>
    <row r="87" spans="1:1" s="55" customFormat="1" ht="12.75" hidden="1">
      <c r="A87" s="62"/>
    </row>
    <row r="88" spans="1:1" s="55" customFormat="1" ht="12.75" hidden="1">
      <c r="A88" s="62"/>
    </row>
    <row r="89" spans="1:1" s="55" customFormat="1" ht="12.75" hidden="1">
      <c r="A89" s="62"/>
    </row>
    <row r="90" spans="1:1" s="55" customFormat="1" ht="12.75" hidden="1">
      <c r="A90" s="62"/>
    </row>
    <row r="91" spans="1:1" s="55" customFormat="1" ht="12.75" hidden="1">
      <c r="A91" s="62"/>
    </row>
    <row r="92" spans="1:1" s="55" customFormat="1" ht="12.75" hidden="1">
      <c r="A92" s="62"/>
    </row>
    <row r="93" spans="1:1" s="55" customFormat="1" ht="12.75" hidden="1">
      <c r="A93" s="62"/>
    </row>
    <row r="94" spans="1:1" s="55" customFormat="1" ht="12.75" hidden="1">
      <c r="A94" s="62"/>
    </row>
    <row r="95" spans="1:1" s="55" customFormat="1" ht="12.75" hidden="1">
      <c r="A95" s="62"/>
    </row>
    <row r="96" spans="1:1" s="55" customFormat="1" ht="12.75" hidden="1">
      <c r="A96" s="62"/>
    </row>
    <row r="97" spans="1:1" s="55" customFormat="1" ht="12.75" hidden="1">
      <c r="A97" s="62"/>
    </row>
    <row r="98" spans="1:1" s="55" customFormat="1" ht="12.75" hidden="1">
      <c r="A98" s="62"/>
    </row>
    <row r="99" spans="1:1" s="55" customFormat="1" ht="12.75" hidden="1">
      <c r="A99" s="62"/>
    </row>
    <row r="100" spans="1:1" s="55" customFormat="1" ht="12.75" hidden="1">
      <c r="A100" s="62"/>
    </row>
    <row r="101" spans="1:1" s="55" customFormat="1" ht="12.75" hidden="1">
      <c r="A101" s="62"/>
    </row>
    <row r="102" spans="1:1" s="55" customFormat="1" ht="12.75" hidden="1">
      <c r="A102" s="62"/>
    </row>
    <row r="103" spans="1:1" s="55" customFormat="1" ht="12.75" hidden="1">
      <c r="A103" s="62"/>
    </row>
    <row r="104" spans="1:1" s="55" customFormat="1" ht="12.75" hidden="1">
      <c r="A104" s="62"/>
    </row>
    <row r="105" spans="1:1" s="55" customFormat="1" ht="12.75" hidden="1">
      <c r="A105" s="62"/>
    </row>
  </sheetData>
  <mergeCells count="17">
    <mergeCell ref="H5:J5"/>
    <mergeCell ref="K5:K6"/>
    <mergeCell ref="L5:L6"/>
    <mergeCell ref="B4:B6"/>
    <mergeCell ref="C4:G4"/>
    <mergeCell ref="H4:L4"/>
    <mergeCell ref="C5:E5"/>
    <mergeCell ref="F5:F6"/>
    <mergeCell ref="G5:G6"/>
    <mergeCell ref="B37:L37"/>
    <mergeCell ref="G34:H34"/>
    <mergeCell ref="K34:L34"/>
    <mergeCell ref="B36:H36"/>
    <mergeCell ref="I34:J34"/>
    <mergeCell ref="E34:F34"/>
    <mergeCell ref="C34:D34"/>
    <mergeCell ref="B35:L35"/>
  </mergeCells>
  <conditionalFormatting sqref="G19">
    <cfRule type="cellIs" dxfId="33" priority="1" stopIfTrue="1" operator="equal">
      <formula>"ok"</formula>
    </cfRule>
    <cfRule type="cellIs" dxfId="32" priority="2" stopIfTrue="1" operator="equal">
      <formula>"??"</formula>
    </cfRule>
  </conditionalFormatting>
  <hyperlinks>
    <hyperlink ref="B1" location="ToC!A1" display="Back to Table of Contents" xr:uid="{A1930D22-5AFB-4FF9-96A1-F0F0BDF91536}"/>
  </hyperlinks>
  <pageMargins left="0.5" right="0.5" top="0.5" bottom="0.5" header="0.25" footer="0.3"/>
  <pageSetup scale="75" orientation="landscape" r:id="rId1"/>
  <headerFooter>
    <oddFooter>&amp;L&amp;G&amp;CSupplementary Regulatory Capital Disclosure&amp;R Page &amp;P of &amp;N</oddFoot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8C265-474B-4E8D-B944-90C68AC3CB5C}">
  <sheetPr codeName="Sheet44">
    <tabColor rgb="FF92D050"/>
  </sheetPr>
  <dimension ref="A1:S106"/>
  <sheetViews>
    <sheetView topLeftCell="A19" zoomScale="115" zoomScaleNormal="115" workbookViewId="0"/>
  </sheetViews>
  <sheetFormatPr defaultColWidth="0" defaultRowHeight="12.75" zeroHeight="1"/>
  <cols>
    <col min="1" max="1" width="1.5703125" style="1462" customWidth="1"/>
    <col min="2" max="2" width="22.42578125" style="1462" customWidth="1"/>
    <col min="3" max="3" width="18.5703125" style="1461" customWidth="1"/>
    <col min="4" max="4" width="16.5703125" style="1461" customWidth="1"/>
    <col min="5" max="6" width="18.5703125" style="1461" customWidth="1"/>
    <col min="7" max="7" width="17.5703125" style="1461" customWidth="1"/>
    <col min="8" max="9" width="18.5703125" style="1461" customWidth="1"/>
    <col min="10" max="10" width="18.5703125" style="1460" customWidth="1"/>
    <col min="11" max="11" width="1.5703125" style="1460" customWidth="1"/>
    <col min="12" max="12" width="0" style="1460" hidden="1" customWidth="1"/>
    <col min="13" max="16384" width="8.5703125" style="1460" hidden="1"/>
  </cols>
  <sheetData>
    <row r="1" spans="1:19" ht="12" customHeight="1">
      <c r="A1" s="1543"/>
      <c r="B1" s="141" t="s">
        <v>126</v>
      </c>
      <c r="C1" s="1542"/>
      <c r="D1" s="1542"/>
      <c r="E1" s="1542"/>
      <c r="F1" s="1542"/>
      <c r="G1" s="1542"/>
      <c r="H1" s="1542"/>
      <c r="I1" s="1542"/>
      <c r="J1" s="1531"/>
      <c r="K1" s="1531"/>
      <c r="L1" s="1531"/>
      <c r="M1" s="1531"/>
      <c r="N1" s="1531"/>
      <c r="O1" s="1531"/>
      <c r="P1" s="1531"/>
      <c r="Q1" s="1531"/>
      <c r="R1" s="1531"/>
      <c r="S1" s="1531"/>
    </row>
    <row r="2" spans="1:19" s="1537" customFormat="1" ht="20.100000000000001" customHeight="1">
      <c r="A2" s="1541"/>
      <c r="B2" s="1402" t="s">
        <v>1302</v>
      </c>
      <c r="C2" s="1540"/>
      <c r="D2" s="1540"/>
      <c r="E2" s="1540"/>
      <c r="F2" s="1540"/>
      <c r="G2" s="1291"/>
      <c r="H2" s="1291"/>
      <c r="I2" s="1291"/>
      <c r="J2" s="1539"/>
      <c r="K2" s="1538"/>
    </row>
    <row r="3" spans="1:19">
      <c r="A3" s="1536"/>
      <c r="B3" s="1535" t="s">
        <v>1289</v>
      </c>
      <c r="C3" s="1533"/>
      <c r="D3" s="1533"/>
      <c r="E3" s="1533"/>
      <c r="F3" s="1534"/>
      <c r="G3" s="1533"/>
      <c r="H3" s="1533"/>
      <c r="I3" s="1533"/>
      <c r="J3" s="1532"/>
      <c r="K3" s="1531"/>
    </row>
    <row r="4" spans="1:19" s="1463" customFormat="1">
      <c r="A4" s="1530"/>
      <c r="B4" s="2212" t="s">
        <v>162</v>
      </c>
      <c r="C4" s="2218" t="str">
        <f>CurrQtr</f>
        <v>Q3 2022</v>
      </c>
      <c r="D4" s="2219"/>
      <c r="E4" s="2219"/>
      <c r="F4" s="2220"/>
      <c r="G4" s="2219" t="str">
        <f>LastQtr</f>
        <v>Q2 2022</v>
      </c>
      <c r="H4" s="2219"/>
      <c r="I4" s="2219"/>
      <c r="J4" s="2221"/>
      <c r="K4" s="1468"/>
    </row>
    <row r="5" spans="1:19" s="1499" customFormat="1" ht="14.45" customHeight="1">
      <c r="A5" s="1500"/>
      <c r="B5" s="2213"/>
      <c r="C5" s="1529" t="s">
        <v>1287</v>
      </c>
      <c r="D5" s="1527" t="s">
        <v>1301</v>
      </c>
      <c r="E5" s="1526" t="s">
        <v>1285</v>
      </c>
      <c r="F5" s="1528" t="s">
        <v>206</v>
      </c>
      <c r="G5" s="1527" t="s">
        <v>1287</v>
      </c>
      <c r="H5" s="1527" t="s">
        <v>1301</v>
      </c>
      <c r="I5" s="1526" t="s">
        <v>1285</v>
      </c>
      <c r="J5" s="1525" t="s">
        <v>206</v>
      </c>
      <c r="K5" s="1500"/>
    </row>
    <row r="6" spans="1:19" s="1463" customFormat="1">
      <c r="A6" s="1471"/>
      <c r="B6" s="1524" t="s">
        <v>202</v>
      </c>
      <c r="C6" s="1523"/>
      <c r="D6" s="1520"/>
      <c r="E6" s="1520"/>
      <c r="F6" s="1522"/>
      <c r="G6" s="1521"/>
      <c r="H6" s="1520"/>
      <c r="I6" s="1520"/>
      <c r="J6" s="1519"/>
      <c r="K6" s="1468"/>
    </row>
    <row r="7" spans="1:19" s="1463" customFormat="1" ht="16.350000000000001" customHeight="1">
      <c r="A7" s="1471"/>
      <c r="B7" s="1494" t="s">
        <v>1299</v>
      </c>
      <c r="C7" s="1515">
        <v>179661</v>
      </c>
      <c r="D7" s="1488">
        <v>38893</v>
      </c>
      <c r="E7" s="1488">
        <v>77128</v>
      </c>
      <c r="F7" s="1514">
        <v>295682</v>
      </c>
      <c r="G7" s="1516">
        <v>184206</v>
      </c>
      <c r="H7" s="1516">
        <v>35380</v>
      </c>
      <c r="I7" s="1516">
        <v>76715</v>
      </c>
      <c r="J7" s="1486">
        <v>296301</v>
      </c>
      <c r="K7" s="1468"/>
    </row>
    <row r="8" spans="1:19" s="1463" customFormat="1" ht="16.350000000000001" customHeight="1">
      <c r="A8" s="1471"/>
      <c r="B8" s="1491" t="s">
        <v>1298</v>
      </c>
      <c r="C8" s="1515">
        <v>169005</v>
      </c>
      <c r="D8" s="1488">
        <v>79714</v>
      </c>
      <c r="E8" s="1488">
        <v>33306</v>
      </c>
      <c r="F8" s="1514">
        <v>282025</v>
      </c>
      <c r="G8" s="1516">
        <v>166191</v>
      </c>
      <c r="H8" s="1516">
        <v>75518</v>
      </c>
      <c r="I8" s="1516">
        <v>28084</v>
      </c>
      <c r="J8" s="1486">
        <v>269793</v>
      </c>
      <c r="K8" s="1468"/>
    </row>
    <row r="9" spans="1:19" s="1463" customFormat="1" ht="16.350000000000001" customHeight="1">
      <c r="A9" s="1471"/>
      <c r="B9" s="1491" t="s">
        <v>1297</v>
      </c>
      <c r="C9" s="1515">
        <v>30751</v>
      </c>
      <c r="D9" s="1488">
        <v>3593</v>
      </c>
      <c r="E9" s="1488">
        <v>6492</v>
      </c>
      <c r="F9" s="1514">
        <v>40836</v>
      </c>
      <c r="G9" s="1516">
        <v>24765</v>
      </c>
      <c r="H9" s="1516">
        <v>5997</v>
      </c>
      <c r="I9" s="1516">
        <v>5712</v>
      </c>
      <c r="J9" s="1486">
        <v>36474</v>
      </c>
      <c r="K9" s="1468"/>
    </row>
    <row r="10" spans="1:19" s="1484" customFormat="1" ht="16.350000000000001" customHeight="1">
      <c r="A10" s="1490"/>
      <c r="B10" s="1489" t="s">
        <v>1300</v>
      </c>
      <c r="C10" s="1515">
        <v>379417</v>
      </c>
      <c r="D10" s="1488">
        <v>122200</v>
      </c>
      <c r="E10" s="1488">
        <v>116926</v>
      </c>
      <c r="F10" s="1514">
        <v>618543</v>
      </c>
      <c r="G10" s="1488">
        <v>375162</v>
      </c>
      <c r="H10" s="1488">
        <v>116895</v>
      </c>
      <c r="I10" s="1488">
        <v>110511</v>
      </c>
      <c r="J10" s="1486">
        <v>602568</v>
      </c>
      <c r="K10" s="1485"/>
    </row>
    <row r="11" spans="1:19" s="1463" customFormat="1" ht="16.350000000000001" customHeight="1">
      <c r="A11" s="1471"/>
      <c r="B11" s="1489"/>
      <c r="C11" s="1515"/>
      <c r="D11" s="1488"/>
      <c r="E11" s="1488"/>
      <c r="F11" s="1514"/>
      <c r="G11" s="1488"/>
      <c r="H11" s="1488"/>
      <c r="I11" s="1488"/>
      <c r="J11" s="1486"/>
      <c r="K11" s="1468"/>
    </row>
    <row r="12" spans="1:19" s="1463" customFormat="1">
      <c r="A12" s="1471"/>
      <c r="B12" s="1489" t="s">
        <v>1288</v>
      </c>
      <c r="C12" s="1515"/>
      <c r="D12" s="1488"/>
      <c r="E12" s="1488"/>
      <c r="F12" s="1514"/>
      <c r="G12" s="1488"/>
      <c r="H12" s="1488"/>
      <c r="I12" s="1488"/>
      <c r="J12" s="1486"/>
      <c r="K12" s="1468"/>
    </row>
    <row r="13" spans="1:19" s="1463" customFormat="1" ht="16.350000000000001" customHeight="1">
      <c r="A13" s="1471"/>
      <c r="B13" s="1494" t="s">
        <v>1299</v>
      </c>
      <c r="C13" s="1515">
        <v>27399</v>
      </c>
      <c r="D13" s="1488">
        <v>25911</v>
      </c>
      <c r="E13" s="1488">
        <v>0</v>
      </c>
      <c r="F13" s="1514">
        <v>53310</v>
      </c>
      <c r="G13" s="1516">
        <v>23209</v>
      </c>
      <c r="H13" s="1516">
        <v>25165</v>
      </c>
      <c r="I13" s="1488">
        <v>0</v>
      </c>
      <c r="J13" s="1486">
        <v>48374</v>
      </c>
      <c r="K13" s="1468"/>
    </row>
    <row r="14" spans="1:19" s="1463" customFormat="1" ht="16.350000000000001" customHeight="1">
      <c r="A14" s="1471"/>
      <c r="B14" s="1491" t="s">
        <v>1298</v>
      </c>
      <c r="C14" s="1518">
        <v>267101</v>
      </c>
      <c r="D14" s="1493">
        <v>0</v>
      </c>
      <c r="E14" s="1488">
        <v>0</v>
      </c>
      <c r="F14" s="1514">
        <v>267101</v>
      </c>
      <c r="G14" s="1517">
        <v>264220</v>
      </c>
      <c r="H14" s="1517" t="s">
        <v>975</v>
      </c>
      <c r="I14" s="1488">
        <v>0</v>
      </c>
      <c r="J14" s="1486">
        <v>264220</v>
      </c>
      <c r="K14" s="1468"/>
    </row>
    <row r="15" spans="1:19" s="1463" customFormat="1" ht="16.350000000000001" customHeight="1">
      <c r="A15" s="1471"/>
      <c r="B15" s="1491" t="s">
        <v>1297</v>
      </c>
      <c r="C15" s="1518">
        <v>16720</v>
      </c>
      <c r="D15" s="1493">
        <v>0</v>
      </c>
      <c r="E15" s="1488">
        <v>0</v>
      </c>
      <c r="F15" s="1514">
        <v>16720</v>
      </c>
      <c r="G15" s="1517">
        <v>16529</v>
      </c>
      <c r="H15" s="1517" t="s">
        <v>975</v>
      </c>
      <c r="I15" s="1488">
        <v>0</v>
      </c>
      <c r="J15" s="1486">
        <v>16529</v>
      </c>
      <c r="K15" s="1468"/>
    </row>
    <row r="16" spans="1:19" s="1463" customFormat="1" ht="16.350000000000001" customHeight="1">
      <c r="A16" s="1471"/>
      <c r="B16" s="1491" t="s">
        <v>1296</v>
      </c>
      <c r="C16" s="1515">
        <v>39830</v>
      </c>
      <c r="D16" s="1488">
        <v>29619</v>
      </c>
      <c r="E16" s="1488">
        <v>0</v>
      </c>
      <c r="F16" s="1514">
        <v>69449</v>
      </c>
      <c r="G16" s="1516">
        <v>38707</v>
      </c>
      <c r="H16" s="1516">
        <v>29156</v>
      </c>
      <c r="I16" s="1488">
        <v>0</v>
      </c>
      <c r="J16" s="1486">
        <v>67863</v>
      </c>
      <c r="K16" s="1468"/>
    </row>
    <row r="17" spans="1:11" s="1484" customFormat="1" ht="16.350000000000001" customHeight="1">
      <c r="A17" s="1490"/>
      <c r="B17" s="1489" t="s">
        <v>1295</v>
      </c>
      <c r="C17" s="1515">
        <v>351050</v>
      </c>
      <c r="D17" s="1488">
        <v>55530</v>
      </c>
      <c r="E17" s="1488">
        <v>0</v>
      </c>
      <c r="F17" s="1514">
        <v>406580</v>
      </c>
      <c r="G17" s="1488">
        <v>342665</v>
      </c>
      <c r="H17" s="1488">
        <v>54321</v>
      </c>
      <c r="I17" s="1488">
        <v>0</v>
      </c>
      <c r="J17" s="1486">
        <v>396986</v>
      </c>
      <c r="K17" s="1485"/>
    </row>
    <row r="18" spans="1:11" s="1463" customFormat="1">
      <c r="A18" s="1471"/>
      <c r="B18" s="1483"/>
      <c r="C18" s="1513"/>
      <c r="D18" s="1482"/>
      <c r="E18" s="1482"/>
      <c r="F18" s="1512"/>
      <c r="G18" s="1482"/>
      <c r="H18" s="1482"/>
      <c r="I18" s="1482"/>
      <c r="J18" s="1480"/>
      <c r="K18" s="1468"/>
    </row>
    <row r="19" spans="1:11" s="1463" customFormat="1" ht="16.350000000000001" customHeight="1">
      <c r="A19" s="1471"/>
      <c r="B19" s="1479" t="s">
        <v>206</v>
      </c>
      <c r="C19" s="1511">
        <v>730467</v>
      </c>
      <c r="D19" s="1478">
        <v>177730</v>
      </c>
      <c r="E19" s="1478">
        <v>116926</v>
      </c>
      <c r="F19" s="1510">
        <v>1025123</v>
      </c>
      <c r="G19" s="1478">
        <v>717827</v>
      </c>
      <c r="H19" s="1478">
        <v>171216</v>
      </c>
      <c r="I19" s="1478">
        <v>110511</v>
      </c>
      <c r="J19" s="1476">
        <v>999554</v>
      </c>
      <c r="K19" s="1468"/>
    </row>
    <row r="20" spans="1:11" s="1463" customFormat="1" ht="23.85" customHeight="1">
      <c r="A20" s="1471"/>
      <c r="B20" s="1509"/>
      <c r="C20" s="1508"/>
      <c r="D20" s="1507"/>
      <c r="E20" s="1507"/>
      <c r="F20" s="1506"/>
      <c r="G20" s="1505"/>
      <c r="H20" s="1505"/>
      <c r="I20" s="1505"/>
      <c r="J20" s="1505"/>
      <c r="K20" s="1468"/>
    </row>
    <row r="21" spans="1:11" s="1499" customFormat="1" ht="26.85" customHeight="1">
      <c r="A21" s="1500"/>
      <c r="B21" s="1504" t="s">
        <v>162</v>
      </c>
      <c r="C21" s="1502" t="str">
        <f>Last2Qtr</f>
        <v>Q1 2022</v>
      </c>
      <c r="D21" s="1503"/>
      <c r="E21" s="1502" t="str">
        <f>Last3Qtr</f>
        <v>Q4 2021</v>
      </c>
      <c r="F21" s="1503"/>
      <c r="G21" s="1502" t="str">
        <f>Last4Qtr</f>
        <v>Q3 2021</v>
      </c>
      <c r="H21" s="1503"/>
      <c r="I21" s="1502" t="s">
        <v>1439</v>
      </c>
      <c r="J21" s="1501"/>
      <c r="K21" s="1500"/>
    </row>
    <row r="22" spans="1:11" s="1463" customFormat="1" ht="14.85" customHeight="1">
      <c r="A22" s="1471"/>
      <c r="B22" s="1498" t="s">
        <v>202</v>
      </c>
      <c r="C22" s="1496"/>
      <c r="D22" s="1497"/>
      <c r="E22" s="1496"/>
      <c r="F22" s="1497"/>
      <c r="G22" s="1496"/>
      <c r="H22" s="1497"/>
      <c r="I22" s="1496"/>
      <c r="J22" s="1495"/>
      <c r="K22" s="1468"/>
    </row>
    <row r="23" spans="1:11" s="1463" customFormat="1" ht="16.350000000000001" customHeight="1">
      <c r="A23" s="1471"/>
      <c r="B23" s="1494" t="s">
        <v>1299</v>
      </c>
      <c r="C23" s="1487">
        <v>315086</v>
      </c>
      <c r="D23" s="1488"/>
      <c r="E23" s="1487">
        <v>290050</v>
      </c>
      <c r="F23" s="1488"/>
      <c r="G23" s="1487">
        <v>288279</v>
      </c>
      <c r="H23" s="1488"/>
      <c r="I23" s="1487">
        <v>267498</v>
      </c>
      <c r="J23" s="1486"/>
      <c r="K23" s="1468"/>
    </row>
    <row r="24" spans="1:11" s="1463" customFormat="1" ht="16.350000000000001" customHeight="1">
      <c r="A24" s="1471"/>
      <c r="B24" s="1491" t="s">
        <v>1298</v>
      </c>
      <c r="C24" s="1487">
        <v>241767</v>
      </c>
      <c r="D24" s="1488"/>
      <c r="E24" s="1487">
        <v>230974</v>
      </c>
      <c r="F24" s="1488"/>
      <c r="G24" s="1487">
        <v>226012</v>
      </c>
      <c r="H24" s="1488"/>
      <c r="I24" s="1487">
        <v>229644</v>
      </c>
      <c r="J24" s="1486"/>
      <c r="K24" s="1468"/>
    </row>
    <row r="25" spans="1:11" s="1463" customFormat="1" ht="16.350000000000001" customHeight="1">
      <c r="A25" s="1471"/>
      <c r="B25" s="1491" t="s">
        <v>1297</v>
      </c>
      <c r="C25" s="1487">
        <v>26690</v>
      </c>
      <c r="D25" s="1488"/>
      <c r="E25" s="1487">
        <v>26540</v>
      </c>
      <c r="F25" s="1488"/>
      <c r="G25" s="1487">
        <v>28542</v>
      </c>
      <c r="H25" s="1488"/>
      <c r="I25" s="1487">
        <v>29511</v>
      </c>
      <c r="J25" s="1486"/>
      <c r="K25" s="1468"/>
    </row>
    <row r="26" spans="1:11" s="1484" customFormat="1" ht="16.350000000000001" customHeight="1">
      <c r="A26" s="1490"/>
      <c r="B26" s="1489" t="s">
        <v>1300</v>
      </c>
      <c r="C26" s="1487">
        <v>583543</v>
      </c>
      <c r="D26" s="1488"/>
      <c r="E26" s="1487">
        <v>547564</v>
      </c>
      <c r="F26" s="1488"/>
      <c r="G26" s="1487">
        <v>542833</v>
      </c>
      <c r="H26" s="1488"/>
      <c r="I26" s="1487">
        <v>526653</v>
      </c>
      <c r="J26" s="1486"/>
      <c r="K26" s="1485"/>
    </row>
    <row r="27" spans="1:11" s="1463" customFormat="1" ht="16.350000000000001" customHeight="1">
      <c r="A27" s="1471"/>
      <c r="B27" s="1489"/>
      <c r="C27" s="1487"/>
      <c r="D27" s="1488"/>
      <c r="E27" s="1487"/>
      <c r="F27" s="1488"/>
      <c r="G27" s="1487"/>
      <c r="H27" s="1488"/>
      <c r="I27" s="1487"/>
      <c r="J27" s="1486"/>
      <c r="K27" s="1468"/>
    </row>
    <row r="28" spans="1:11" s="1463" customFormat="1" ht="14.85" customHeight="1">
      <c r="A28" s="1471"/>
      <c r="B28" s="1489" t="s">
        <v>1288</v>
      </c>
      <c r="C28" s="1487"/>
      <c r="D28" s="1488"/>
      <c r="E28" s="1487"/>
      <c r="F28" s="1488"/>
      <c r="G28" s="1487"/>
      <c r="H28" s="1488"/>
      <c r="I28" s="1487"/>
      <c r="J28" s="1486"/>
      <c r="K28" s="1468"/>
    </row>
    <row r="29" spans="1:11" s="1463" customFormat="1" ht="16.350000000000001" customHeight="1">
      <c r="A29" s="1471"/>
      <c r="B29" s="1494" t="s">
        <v>1299</v>
      </c>
      <c r="C29" s="1487">
        <v>49899</v>
      </c>
      <c r="D29" s="1488"/>
      <c r="E29" s="1487">
        <v>49980</v>
      </c>
      <c r="F29" s="1488"/>
      <c r="G29" s="1487">
        <v>48147</v>
      </c>
      <c r="H29" s="1488"/>
      <c r="I29" s="1487">
        <v>47909</v>
      </c>
      <c r="J29" s="1486"/>
      <c r="K29" s="1468"/>
    </row>
    <row r="30" spans="1:11" s="1463" customFormat="1" ht="16.350000000000001" customHeight="1">
      <c r="A30" s="1471"/>
      <c r="B30" s="1491" t="s">
        <v>1298</v>
      </c>
      <c r="C30" s="1492">
        <v>256766</v>
      </c>
      <c r="D30" s="1493"/>
      <c r="E30" s="1492">
        <v>249195</v>
      </c>
      <c r="F30" s="1493"/>
      <c r="G30" s="1492">
        <v>242214</v>
      </c>
      <c r="H30" s="1493"/>
      <c r="I30" s="1492">
        <v>229994</v>
      </c>
      <c r="J30" s="1486"/>
      <c r="K30" s="1468"/>
    </row>
    <row r="31" spans="1:11" s="1463" customFormat="1" ht="16.350000000000001" customHeight="1">
      <c r="A31" s="1471"/>
      <c r="B31" s="1491" t="s">
        <v>1297</v>
      </c>
      <c r="C31" s="1492">
        <v>16631</v>
      </c>
      <c r="D31" s="1493"/>
      <c r="E31" s="1492">
        <v>16230</v>
      </c>
      <c r="F31" s="1493"/>
      <c r="G31" s="1492">
        <v>16163</v>
      </c>
      <c r="H31" s="1493"/>
      <c r="I31" s="1492">
        <v>16494</v>
      </c>
      <c r="J31" s="1486"/>
      <c r="K31" s="1468"/>
    </row>
    <row r="32" spans="1:11" s="1463" customFormat="1" ht="16.350000000000001" customHeight="1">
      <c r="A32" s="1471"/>
      <c r="B32" s="1491" t="s">
        <v>1296</v>
      </c>
      <c r="C32" s="1487">
        <v>66224</v>
      </c>
      <c r="D32" s="1488"/>
      <c r="E32" s="1487">
        <v>64490</v>
      </c>
      <c r="F32" s="1488"/>
      <c r="G32" s="1487">
        <v>64480</v>
      </c>
      <c r="H32" s="1488"/>
      <c r="I32" s="1487">
        <v>64144</v>
      </c>
      <c r="J32" s="1486"/>
      <c r="K32" s="1468"/>
    </row>
    <row r="33" spans="1:11" s="1484" customFormat="1" ht="16.350000000000001" customHeight="1">
      <c r="A33" s="1490"/>
      <c r="B33" s="1489" t="s">
        <v>1295</v>
      </c>
      <c r="C33" s="1487">
        <v>389520</v>
      </c>
      <c r="D33" s="1488"/>
      <c r="E33" s="1487">
        <v>379895</v>
      </c>
      <c r="F33" s="1488"/>
      <c r="G33" s="1487">
        <v>371004</v>
      </c>
      <c r="H33" s="1488"/>
      <c r="I33" s="1487">
        <v>358541</v>
      </c>
      <c r="J33" s="1486"/>
      <c r="K33" s="1485"/>
    </row>
    <row r="34" spans="1:11" s="1463" customFormat="1" ht="15" customHeight="1">
      <c r="A34" s="1471"/>
      <c r="B34" s="1483"/>
      <c r="C34" s="1481"/>
      <c r="D34" s="1482"/>
      <c r="E34" s="1481"/>
      <c r="F34" s="1482"/>
      <c r="G34" s="1481"/>
      <c r="H34" s="1482"/>
      <c r="I34" s="1481"/>
      <c r="J34" s="1480"/>
      <c r="K34" s="1468"/>
    </row>
    <row r="35" spans="1:11" s="1463" customFormat="1" ht="16.350000000000001" customHeight="1">
      <c r="A35" s="1471"/>
      <c r="B35" s="1479" t="s">
        <v>206</v>
      </c>
      <c r="C35" s="1477">
        <v>973063</v>
      </c>
      <c r="D35" s="1478"/>
      <c r="E35" s="1477">
        <v>927459</v>
      </c>
      <c r="F35" s="1478"/>
      <c r="G35" s="1477">
        <v>913837</v>
      </c>
      <c r="H35" s="1478"/>
      <c r="I35" s="1477">
        <v>885194</v>
      </c>
      <c r="J35" s="1476"/>
      <c r="K35" s="1468"/>
    </row>
    <row r="36" spans="1:11" s="1463" customFormat="1" ht="8.85" customHeight="1">
      <c r="A36" s="1471"/>
      <c r="B36" s="1475"/>
      <c r="C36" s="1474"/>
      <c r="D36" s="1474"/>
      <c r="E36" s="1474"/>
      <c r="F36" s="1474"/>
      <c r="G36" s="1474"/>
      <c r="H36" s="1474"/>
      <c r="I36" s="1473"/>
      <c r="J36" s="1468"/>
      <c r="K36" s="1468"/>
    </row>
    <row r="37" spans="1:11" s="1463" customFormat="1" ht="13.5" customHeight="1">
      <c r="A37" s="1472"/>
      <c r="B37" s="2216" t="s">
        <v>1294</v>
      </c>
      <c r="C37" s="2217"/>
      <c r="D37" s="2217"/>
      <c r="E37" s="2217"/>
      <c r="F37" s="2217"/>
      <c r="G37" s="2217"/>
      <c r="H37" s="2217"/>
      <c r="I37" s="2217"/>
      <c r="J37" s="2217"/>
      <c r="K37" s="1468"/>
    </row>
    <row r="38" spans="1:11" s="1463" customFormat="1" ht="13.5" customHeight="1">
      <c r="A38" s="1472"/>
      <c r="B38" s="2216" t="s">
        <v>1293</v>
      </c>
      <c r="C38" s="2217"/>
      <c r="D38" s="2217"/>
      <c r="E38" s="2217"/>
      <c r="F38" s="2217"/>
      <c r="G38" s="2217"/>
      <c r="H38" s="2217"/>
      <c r="I38" s="2217"/>
      <c r="J38" s="2217"/>
      <c r="K38" s="1468"/>
    </row>
    <row r="39" spans="1:11" s="1463" customFormat="1" ht="13.5" customHeight="1">
      <c r="A39" s="1472"/>
      <c r="B39" s="2216" t="s">
        <v>1292</v>
      </c>
      <c r="C39" s="2217"/>
      <c r="D39" s="2217"/>
      <c r="E39" s="2217"/>
      <c r="F39" s="2217"/>
      <c r="G39" s="2217"/>
      <c r="H39" s="2217"/>
      <c r="I39" s="2217"/>
      <c r="J39" s="2217"/>
      <c r="K39" s="1468"/>
    </row>
    <row r="40" spans="1:11" s="1463" customFormat="1" ht="13.5" customHeight="1">
      <c r="A40" s="1472"/>
      <c r="B40" s="2216" t="s">
        <v>1291</v>
      </c>
      <c r="C40" s="2217"/>
      <c r="D40" s="2217"/>
      <c r="E40" s="2217"/>
      <c r="F40" s="2217"/>
      <c r="G40" s="2217"/>
      <c r="H40" s="2217"/>
      <c r="I40" s="2217"/>
      <c r="J40" s="2217"/>
      <c r="K40" s="1468"/>
    </row>
    <row r="41" spans="1:11" s="1463" customFormat="1" ht="8.1" customHeight="1">
      <c r="A41" s="1471"/>
      <c r="B41" s="1471"/>
      <c r="C41" s="1469"/>
      <c r="D41" s="1470"/>
      <c r="E41" s="1469"/>
      <c r="F41" s="1469"/>
      <c r="G41" s="1469"/>
      <c r="H41" s="1469"/>
      <c r="I41" s="1469"/>
      <c r="J41" s="1468"/>
      <c r="K41" s="1468"/>
    </row>
    <row r="42" spans="1:11" s="1463" customFormat="1" hidden="1">
      <c r="A42" s="1465"/>
      <c r="B42" s="1465"/>
      <c r="C42" s="1464"/>
      <c r="D42" s="1467"/>
      <c r="E42" s="1464"/>
      <c r="F42" s="1464"/>
      <c r="G42" s="1464"/>
      <c r="H42" s="1464"/>
      <c r="I42" s="1464"/>
    </row>
    <row r="43" spans="1:11" s="1463" customFormat="1" hidden="1">
      <c r="A43" s="1465"/>
      <c r="B43" s="1465"/>
      <c r="D43" s="1467"/>
      <c r="E43" s="1464"/>
      <c r="F43" s="1464"/>
      <c r="G43" s="1464"/>
      <c r="H43" s="1464"/>
      <c r="I43" s="1464"/>
    </row>
    <row r="44" spans="1:11" s="1463" customFormat="1" hidden="1">
      <c r="A44" s="1465"/>
      <c r="B44" s="1465"/>
      <c r="C44" s="1464"/>
      <c r="D44" s="1466"/>
      <c r="E44" s="1466"/>
      <c r="F44" s="1464"/>
      <c r="G44" s="1464"/>
      <c r="H44" s="1464"/>
      <c r="I44" s="1464"/>
    </row>
    <row r="45" spans="1:11" s="1463" customFormat="1" hidden="1">
      <c r="A45" s="1465"/>
      <c r="B45" s="1465"/>
      <c r="C45" s="1464"/>
      <c r="D45" s="2214"/>
      <c r="E45" s="2215"/>
      <c r="F45" s="1464"/>
      <c r="G45" s="1464"/>
      <c r="H45" s="1464"/>
      <c r="I45" s="1464"/>
    </row>
    <row r="46" spans="1:11" s="1463" customFormat="1" hidden="1">
      <c r="A46" s="1465"/>
      <c r="B46" s="1465"/>
      <c r="C46" s="1464"/>
      <c r="D46" s="1464"/>
      <c r="E46" s="1464"/>
      <c r="F46" s="1464"/>
      <c r="G46" s="1464"/>
      <c r="H46" s="1464"/>
      <c r="I46" s="1464"/>
    </row>
    <row r="47" spans="1:11" s="1463" customFormat="1" hidden="1">
      <c r="A47" s="1465"/>
      <c r="B47" s="1465"/>
      <c r="C47" s="1464"/>
      <c r="D47" s="1464"/>
      <c r="E47" s="1464"/>
      <c r="F47" s="1464"/>
      <c r="G47" s="1464"/>
      <c r="H47" s="1464"/>
      <c r="I47" s="1464"/>
    </row>
    <row r="48" spans="1:11" s="1463" customFormat="1" hidden="1">
      <c r="A48" s="1465"/>
      <c r="B48" s="1465"/>
      <c r="C48" s="1464"/>
      <c r="D48" s="1464"/>
      <c r="E48" s="1464"/>
      <c r="F48" s="1464"/>
      <c r="G48" s="1464"/>
      <c r="H48" s="1464"/>
      <c r="I48" s="1464"/>
    </row>
    <row r="49" spans="1:9" s="1463" customFormat="1" hidden="1">
      <c r="A49" s="1465"/>
      <c r="B49" s="1465"/>
      <c r="C49" s="1464"/>
      <c r="D49" s="1464"/>
      <c r="E49" s="1464"/>
      <c r="F49" s="1464"/>
      <c r="G49" s="1464"/>
      <c r="H49" s="1464"/>
      <c r="I49" s="1464"/>
    </row>
    <row r="50" spans="1:9" s="1463" customFormat="1" hidden="1">
      <c r="A50" s="1465"/>
      <c r="B50" s="1465"/>
      <c r="C50" s="1464"/>
      <c r="D50" s="1464"/>
      <c r="E50" s="1464"/>
      <c r="F50" s="1464"/>
      <c r="G50" s="1464"/>
      <c r="H50" s="1464"/>
      <c r="I50" s="1464"/>
    </row>
    <row r="51" spans="1:9" s="1463" customFormat="1" hidden="1">
      <c r="A51" s="1465"/>
      <c r="B51" s="1465"/>
      <c r="C51" s="1464"/>
      <c r="D51" s="1464"/>
      <c r="E51" s="1464"/>
      <c r="F51" s="1464"/>
      <c r="G51" s="1464"/>
      <c r="H51" s="1464"/>
      <c r="I51" s="1464"/>
    </row>
    <row r="52" spans="1:9" s="1463" customFormat="1" hidden="1">
      <c r="A52" s="1465"/>
      <c r="B52" s="1465"/>
      <c r="C52" s="1464"/>
      <c r="D52" s="1464"/>
      <c r="E52" s="1464"/>
      <c r="F52" s="1464"/>
      <c r="G52" s="1464"/>
      <c r="H52" s="1464"/>
      <c r="I52" s="1464"/>
    </row>
    <row r="53" spans="1:9" s="1463" customFormat="1" hidden="1">
      <c r="A53" s="1465"/>
      <c r="B53" s="1465"/>
      <c r="C53" s="1464"/>
      <c r="D53" s="1464"/>
      <c r="E53" s="1464"/>
      <c r="F53" s="1464"/>
      <c r="G53" s="1464"/>
      <c r="H53" s="1464"/>
      <c r="I53" s="1464"/>
    </row>
    <row r="54" spans="1:9" s="1463" customFormat="1" hidden="1">
      <c r="A54" s="1465"/>
      <c r="B54" s="1465"/>
      <c r="C54" s="1464"/>
      <c r="D54" s="1464"/>
      <c r="E54" s="1464"/>
      <c r="F54" s="1464"/>
      <c r="G54" s="1464"/>
      <c r="H54" s="1464"/>
      <c r="I54" s="1464"/>
    </row>
    <row r="55" spans="1:9" s="1463" customFormat="1" hidden="1">
      <c r="A55" s="1465"/>
      <c r="B55" s="1465"/>
      <c r="C55" s="1464"/>
      <c r="D55" s="1464"/>
      <c r="E55" s="1464"/>
      <c r="F55" s="1464"/>
      <c r="G55" s="1464"/>
      <c r="H55" s="1464"/>
      <c r="I55" s="1464"/>
    </row>
    <row r="56" spans="1:9" s="1463" customFormat="1" hidden="1">
      <c r="A56" s="1465"/>
      <c r="B56" s="1465"/>
      <c r="C56" s="1464"/>
      <c r="D56" s="1464"/>
      <c r="E56" s="1464"/>
      <c r="F56" s="1464"/>
      <c r="G56" s="1464"/>
      <c r="H56" s="1464"/>
      <c r="I56" s="1464"/>
    </row>
    <row r="57" spans="1:9" s="1463" customFormat="1" hidden="1">
      <c r="A57" s="1465"/>
      <c r="B57" s="1465"/>
      <c r="C57" s="1464"/>
      <c r="D57" s="1464"/>
      <c r="E57" s="1464"/>
      <c r="F57" s="1464"/>
      <c r="G57" s="1464"/>
      <c r="H57" s="1464"/>
      <c r="I57" s="1464"/>
    </row>
    <row r="58" spans="1:9" s="1463" customFormat="1" hidden="1">
      <c r="A58" s="1465"/>
      <c r="B58" s="1465"/>
      <c r="C58" s="1464"/>
      <c r="D58" s="1464"/>
      <c r="E58" s="1464"/>
      <c r="F58" s="1464"/>
      <c r="G58" s="1464"/>
      <c r="H58" s="1464"/>
      <c r="I58" s="1464"/>
    </row>
    <row r="59" spans="1:9" s="1463" customFormat="1" hidden="1">
      <c r="A59" s="1465"/>
      <c r="B59" s="1465"/>
      <c r="C59" s="1464"/>
      <c r="D59" s="1464"/>
      <c r="E59" s="1464"/>
      <c r="F59" s="1464"/>
      <c r="G59" s="1464"/>
      <c r="H59" s="1464"/>
      <c r="I59" s="1464"/>
    </row>
    <row r="60" spans="1:9" s="1463" customFormat="1" hidden="1">
      <c r="A60" s="1465"/>
      <c r="B60" s="1465"/>
      <c r="C60" s="1464"/>
      <c r="D60" s="1464"/>
      <c r="E60" s="1464"/>
      <c r="F60" s="1464"/>
      <c r="G60" s="1464"/>
      <c r="H60" s="1464"/>
      <c r="I60" s="1464"/>
    </row>
    <row r="61" spans="1:9" s="1463" customFormat="1" hidden="1">
      <c r="A61" s="1465"/>
      <c r="B61" s="1465"/>
      <c r="C61" s="1464"/>
      <c r="D61" s="1464"/>
      <c r="E61" s="1464"/>
      <c r="F61" s="1464"/>
      <c r="G61" s="1464"/>
      <c r="H61" s="1464"/>
      <c r="I61" s="1464"/>
    </row>
    <row r="62" spans="1:9" s="1463" customFormat="1" hidden="1">
      <c r="A62" s="1465"/>
      <c r="B62" s="1465"/>
      <c r="C62" s="1464"/>
      <c r="D62" s="1464"/>
      <c r="E62" s="1464"/>
      <c r="F62" s="1464"/>
      <c r="G62" s="1464"/>
      <c r="H62" s="1464"/>
      <c r="I62" s="1464"/>
    </row>
    <row r="63" spans="1:9" s="1463" customFormat="1" hidden="1">
      <c r="A63" s="1465"/>
      <c r="B63" s="1465"/>
      <c r="C63" s="1464"/>
      <c r="D63" s="1464"/>
      <c r="E63" s="1464"/>
      <c r="F63" s="1464"/>
      <c r="G63" s="1464"/>
      <c r="H63" s="1464"/>
      <c r="I63" s="1464"/>
    </row>
    <row r="64" spans="1:9" s="1463" customFormat="1" hidden="1">
      <c r="A64" s="1465"/>
      <c r="B64" s="1465"/>
      <c r="C64" s="1464"/>
      <c r="D64" s="1464"/>
      <c r="E64" s="1464"/>
      <c r="F64" s="1464"/>
      <c r="G64" s="1464"/>
      <c r="H64" s="1464"/>
      <c r="I64" s="1464"/>
    </row>
    <row r="65" spans="1:9" s="1463" customFormat="1" hidden="1">
      <c r="A65" s="1465"/>
      <c r="B65" s="1465"/>
      <c r="C65" s="1464"/>
      <c r="D65" s="1464"/>
      <c r="E65" s="1464"/>
      <c r="F65" s="1464"/>
      <c r="G65" s="1464"/>
      <c r="H65" s="1464"/>
      <c r="I65" s="1464"/>
    </row>
    <row r="66" spans="1:9" s="1463" customFormat="1" hidden="1">
      <c r="A66" s="1465"/>
      <c r="B66" s="1465"/>
      <c r="C66" s="1464"/>
      <c r="D66" s="1464"/>
      <c r="E66" s="1464"/>
      <c r="F66" s="1464"/>
      <c r="G66" s="1464"/>
      <c r="H66" s="1464"/>
      <c r="I66" s="1464"/>
    </row>
    <row r="67" spans="1:9" s="1463" customFormat="1" hidden="1">
      <c r="A67" s="1465"/>
      <c r="B67" s="1465"/>
      <c r="C67" s="1464"/>
      <c r="D67" s="1464"/>
      <c r="E67" s="1464"/>
      <c r="F67" s="1464"/>
      <c r="G67" s="1464"/>
      <c r="H67" s="1464"/>
      <c r="I67" s="1464"/>
    </row>
    <row r="68" spans="1:9" s="1463" customFormat="1" hidden="1">
      <c r="A68" s="1465"/>
      <c r="B68" s="1465"/>
      <c r="C68" s="1464"/>
      <c r="D68" s="1464"/>
      <c r="E68" s="1464"/>
      <c r="F68" s="1464"/>
      <c r="G68" s="1464"/>
      <c r="H68" s="1464"/>
      <c r="I68" s="1464"/>
    </row>
    <row r="69" spans="1:9" s="1463" customFormat="1" hidden="1">
      <c r="A69" s="1465"/>
      <c r="B69" s="1465"/>
      <c r="C69" s="1464"/>
      <c r="D69" s="1464"/>
      <c r="E69" s="1464"/>
      <c r="F69" s="1464"/>
      <c r="G69" s="1464"/>
      <c r="H69" s="1464"/>
      <c r="I69" s="1464"/>
    </row>
    <row r="70" spans="1:9" s="1463" customFormat="1" hidden="1">
      <c r="A70" s="1465"/>
      <c r="B70" s="1465"/>
      <c r="C70" s="1464"/>
      <c r="D70" s="1464"/>
      <c r="E70" s="1464"/>
      <c r="F70" s="1464"/>
      <c r="G70" s="1464"/>
      <c r="H70" s="1464"/>
      <c r="I70" s="1464"/>
    </row>
    <row r="71" spans="1:9" s="1463" customFormat="1" hidden="1">
      <c r="A71" s="1465"/>
      <c r="B71" s="1465"/>
      <c r="C71" s="1464"/>
      <c r="D71" s="1464"/>
      <c r="E71" s="1464"/>
      <c r="F71" s="1464"/>
      <c r="G71" s="1464"/>
      <c r="H71" s="1464"/>
      <c r="I71" s="1464"/>
    </row>
    <row r="72" spans="1:9" s="1463" customFormat="1" hidden="1">
      <c r="A72" s="1465"/>
      <c r="B72" s="1465"/>
      <c r="C72" s="1464"/>
      <c r="D72" s="1464"/>
      <c r="E72" s="1464"/>
      <c r="F72" s="1464"/>
      <c r="G72" s="1464"/>
      <c r="H72" s="1464"/>
      <c r="I72" s="1464"/>
    </row>
    <row r="73" spans="1:9" s="1463" customFormat="1" hidden="1">
      <c r="A73" s="1465"/>
      <c r="B73" s="1465"/>
      <c r="C73" s="1464"/>
      <c r="D73" s="1464"/>
      <c r="E73" s="1464"/>
      <c r="F73" s="1464"/>
      <c r="G73" s="1464"/>
      <c r="H73" s="1464"/>
      <c r="I73" s="1464"/>
    </row>
    <row r="74" spans="1:9" s="1463" customFormat="1" hidden="1">
      <c r="A74" s="1465"/>
      <c r="B74" s="1465"/>
      <c r="C74" s="1464"/>
      <c r="D74" s="1464"/>
      <c r="E74" s="1464"/>
      <c r="F74" s="1464"/>
      <c r="G74" s="1464"/>
      <c r="H74" s="1464"/>
      <c r="I74" s="1464"/>
    </row>
    <row r="75" spans="1:9" s="1463" customFormat="1" hidden="1">
      <c r="A75" s="1465"/>
      <c r="B75" s="1465"/>
      <c r="C75" s="1464"/>
      <c r="D75" s="1464"/>
      <c r="E75" s="1464"/>
      <c r="F75" s="1464"/>
      <c r="G75" s="1464"/>
      <c r="H75" s="1464"/>
      <c r="I75" s="1464"/>
    </row>
    <row r="76" spans="1:9" s="1463" customFormat="1" hidden="1">
      <c r="A76" s="1465"/>
      <c r="B76" s="1465"/>
      <c r="C76" s="1464"/>
      <c r="D76" s="1464"/>
      <c r="E76" s="1464"/>
      <c r="F76" s="1464"/>
      <c r="G76" s="1464"/>
      <c r="H76" s="1464"/>
      <c r="I76" s="1464"/>
    </row>
    <row r="77" spans="1:9" s="1463" customFormat="1" hidden="1">
      <c r="A77" s="1465"/>
      <c r="B77" s="1465"/>
      <c r="C77" s="1464"/>
      <c r="D77" s="1464"/>
      <c r="E77" s="1464"/>
      <c r="F77" s="1464"/>
      <c r="G77" s="1464"/>
      <c r="H77" s="1464"/>
      <c r="I77" s="1464"/>
    </row>
    <row r="78" spans="1:9" s="1463" customFormat="1" hidden="1">
      <c r="A78" s="1465"/>
      <c r="B78" s="1465"/>
      <c r="C78" s="1464"/>
      <c r="D78" s="1464"/>
      <c r="E78" s="1464"/>
      <c r="F78" s="1464"/>
      <c r="G78" s="1464"/>
      <c r="H78" s="1464"/>
      <c r="I78" s="1464"/>
    </row>
    <row r="79" spans="1:9" s="1463" customFormat="1" hidden="1">
      <c r="A79" s="1465"/>
      <c r="B79" s="1465"/>
      <c r="C79" s="1464"/>
      <c r="D79" s="1464"/>
      <c r="E79" s="1464"/>
      <c r="F79" s="1464"/>
      <c r="G79" s="1464"/>
      <c r="H79" s="1464"/>
      <c r="I79" s="1464"/>
    </row>
    <row r="80" spans="1:9" s="1463" customFormat="1" hidden="1">
      <c r="A80" s="1465"/>
      <c r="B80" s="1465"/>
      <c r="C80" s="1464"/>
      <c r="D80" s="1464"/>
      <c r="E80" s="1464"/>
      <c r="F80" s="1464"/>
      <c r="G80" s="1464"/>
      <c r="H80" s="1464"/>
      <c r="I80" s="1464"/>
    </row>
    <row r="81" spans="1:9" s="1463" customFormat="1" hidden="1">
      <c r="A81" s="1465"/>
      <c r="B81" s="1465"/>
      <c r="C81" s="1464"/>
      <c r="D81" s="1464"/>
      <c r="E81" s="1464"/>
      <c r="F81" s="1464"/>
      <c r="G81" s="1464"/>
      <c r="H81" s="1464"/>
      <c r="I81" s="1464"/>
    </row>
    <row r="82" spans="1:9" s="1463" customFormat="1" hidden="1">
      <c r="A82" s="1465"/>
      <c r="B82" s="1465"/>
      <c r="C82" s="1464"/>
      <c r="D82" s="1464"/>
      <c r="E82" s="1464"/>
      <c r="F82" s="1464"/>
      <c r="G82" s="1464"/>
      <c r="H82" s="1464"/>
      <c r="I82" s="1464"/>
    </row>
    <row r="83" spans="1:9" s="1463" customFormat="1" hidden="1">
      <c r="A83" s="1465"/>
      <c r="B83" s="1465"/>
      <c r="C83" s="1464"/>
      <c r="D83" s="1464"/>
      <c r="E83" s="1464"/>
      <c r="F83" s="1464"/>
      <c r="G83" s="1464"/>
      <c r="H83" s="1464"/>
      <c r="I83" s="1464"/>
    </row>
    <row r="84" spans="1:9" s="1463" customFormat="1" hidden="1">
      <c r="A84" s="1465"/>
      <c r="B84" s="1465"/>
      <c r="C84" s="1464"/>
      <c r="D84" s="1464"/>
      <c r="E84" s="1464"/>
      <c r="F84" s="1464"/>
      <c r="G84" s="1464"/>
      <c r="H84" s="1464"/>
      <c r="I84" s="1464"/>
    </row>
    <row r="85" spans="1:9" s="1463" customFormat="1" hidden="1">
      <c r="A85" s="1465"/>
      <c r="B85" s="1465"/>
      <c r="C85" s="1464"/>
      <c r="D85" s="1464"/>
      <c r="E85" s="1464"/>
      <c r="F85" s="1464"/>
      <c r="G85" s="1464"/>
      <c r="H85" s="1464"/>
      <c r="I85" s="1464"/>
    </row>
    <row r="86" spans="1:9" s="1463" customFormat="1" hidden="1">
      <c r="A86" s="1465"/>
      <c r="B86" s="1465"/>
      <c r="C86" s="1464"/>
      <c r="D86" s="1464"/>
      <c r="E86" s="1464"/>
      <c r="F86" s="1464"/>
      <c r="G86" s="1464"/>
      <c r="H86" s="1464"/>
      <c r="I86" s="1464"/>
    </row>
    <row r="87" spans="1:9" s="1463" customFormat="1" hidden="1">
      <c r="A87" s="1465"/>
      <c r="B87" s="1465"/>
      <c r="C87" s="1464"/>
      <c r="D87" s="1464"/>
      <c r="E87" s="1464"/>
      <c r="F87" s="1464"/>
      <c r="G87" s="1464"/>
      <c r="H87" s="1464"/>
      <c r="I87" s="1464"/>
    </row>
    <row r="88" spans="1:9" s="1463" customFormat="1" hidden="1">
      <c r="A88" s="1465"/>
      <c r="B88" s="1465"/>
      <c r="C88" s="1464"/>
      <c r="D88" s="1464"/>
      <c r="E88" s="1464"/>
      <c r="F88" s="1464"/>
      <c r="G88" s="1464"/>
      <c r="H88" s="1464"/>
      <c r="I88" s="1464"/>
    </row>
    <row r="89" spans="1:9" s="1463" customFormat="1" hidden="1">
      <c r="A89" s="1465"/>
      <c r="B89" s="1465"/>
      <c r="C89" s="1464"/>
      <c r="D89" s="1464"/>
      <c r="E89" s="1464"/>
      <c r="F89" s="1464"/>
      <c r="G89" s="1464"/>
      <c r="H89" s="1464"/>
      <c r="I89" s="1464"/>
    </row>
    <row r="90" spans="1:9" s="1463" customFormat="1" hidden="1">
      <c r="A90" s="1465"/>
      <c r="B90" s="1465"/>
      <c r="C90" s="1464"/>
      <c r="D90" s="1464"/>
      <c r="E90" s="1464"/>
      <c r="F90" s="1464"/>
      <c r="G90" s="1464"/>
      <c r="H90" s="1464"/>
      <c r="I90" s="1464"/>
    </row>
    <row r="91" spans="1:9" s="1463" customFormat="1" hidden="1">
      <c r="A91" s="1465"/>
      <c r="B91" s="1465"/>
      <c r="C91" s="1464"/>
      <c r="D91" s="1464"/>
      <c r="E91" s="1464"/>
      <c r="F91" s="1464"/>
      <c r="G91" s="1464"/>
      <c r="H91" s="1464"/>
      <c r="I91" s="1464"/>
    </row>
    <row r="92" spans="1:9" s="1463" customFormat="1" hidden="1">
      <c r="A92" s="1465"/>
      <c r="B92" s="1465"/>
      <c r="C92" s="1464"/>
      <c r="D92" s="1464"/>
      <c r="E92" s="1464"/>
      <c r="F92" s="1464"/>
      <c r="G92" s="1464"/>
      <c r="H92" s="1464"/>
      <c r="I92" s="1464"/>
    </row>
    <row r="93" spans="1:9" s="1463" customFormat="1" hidden="1">
      <c r="A93" s="1465"/>
      <c r="B93" s="1465"/>
      <c r="C93" s="1464"/>
      <c r="D93" s="1464"/>
      <c r="E93" s="1464"/>
      <c r="F93" s="1464"/>
      <c r="G93" s="1464"/>
      <c r="H93" s="1464"/>
      <c r="I93" s="1464"/>
    </row>
    <row r="94" spans="1:9" s="1463" customFormat="1" hidden="1">
      <c r="A94" s="1465"/>
      <c r="B94" s="1465"/>
      <c r="C94" s="1464"/>
      <c r="D94" s="1464"/>
      <c r="E94" s="1464"/>
      <c r="F94" s="1464"/>
      <c r="G94" s="1464"/>
      <c r="H94" s="1464"/>
      <c r="I94" s="1464"/>
    </row>
    <row r="95" spans="1:9" s="1463" customFormat="1" hidden="1">
      <c r="A95" s="1465"/>
      <c r="B95" s="1465"/>
      <c r="C95" s="1464"/>
      <c r="D95" s="1464"/>
      <c r="E95" s="1464"/>
      <c r="F95" s="1464"/>
      <c r="G95" s="1464"/>
      <c r="H95" s="1464"/>
      <c r="I95" s="1464"/>
    </row>
    <row r="96" spans="1:9" s="1463" customFormat="1" hidden="1">
      <c r="A96" s="1465"/>
      <c r="B96" s="1465"/>
      <c r="C96" s="1464"/>
      <c r="D96" s="1464"/>
      <c r="E96" s="1464"/>
      <c r="F96" s="1464"/>
      <c r="G96" s="1464"/>
      <c r="H96" s="1464"/>
      <c r="I96" s="1464"/>
    </row>
    <row r="97" spans="1:9" s="1463" customFormat="1" hidden="1">
      <c r="A97" s="1465"/>
      <c r="B97" s="1465"/>
      <c r="C97" s="1464"/>
      <c r="D97" s="1464"/>
      <c r="E97" s="1464"/>
      <c r="F97" s="1464"/>
      <c r="G97" s="1464"/>
      <c r="H97" s="1464"/>
      <c r="I97" s="1464"/>
    </row>
    <row r="98" spans="1:9" s="1463" customFormat="1" hidden="1">
      <c r="A98" s="1465"/>
      <c r="B98" s="1465"/>
      <c r="C98" s="1464"/>
      <c r="D98" s="1464"/>
      <c r="E98" s="1464"/>
      <c r="F98" s="1464"/>
      <c r="G98" s="1464"/>
      <c r="H98" s="1464"/>
      <c r="I98" s="1464"/>
    </row>
    <row r="99" spans="1:9" s="1463" customFormat="1" hidden="1">
      <c r="A99" s="1465"/>
      <c r="B99" s="1465"/>
      <c r="C99" s="1464"/>
      <c r="D99" s="1464"/>
      <c r="E99" s="1464"/>
      <c r="F99" s="1464"/>
      <c r="G99" s="1464"/>
      <c r="H99" s="1464"/>
      <c r="I99" s="1464"/>
    </row>
    <row r="100" spans="1:9" s="1463" customFormat="1" hidden="1">
      <c r="A100" s="1465"/>
      <c r="B100" s="1465"/>
      <c r="C100" s="1464"/>
      <c r="D100" s="1464"/>
      <c r="E100" s="1464"/>
      <c r="F100" s="1464"/>
      <c r="G100" s="1464"/>
      <c r="H100" s="1464"/>
      <c r="I100" s="1464"/>
    </row>
    <row r="101" spans="1:9" s="1463" customFormat="1" hidden="1">
      <c r="A101" s="1465"/>
      <c r="B101" s="1465"/>
      <c r="C101" s="1464"/>
      <c r="D101" s="1464"/>
      <c r="E101" s="1464"/>
      <c r="F101" s="1464"/>
      <c r="G101" s="1464"/>
      <c r="H101" s="1464"/>
      <c r="I101" s="1464"/>
    </row>
    <row r="102" spans="1:9" s="1463" customFormat="1" hidden="1">
      <c r="A102" s="1465"/>
      <c r="B102" s="1465"/>
      <c r="C102" s="1464"/>
      <c r="D102" s="1464"/>
      <c r="E102" s="1464"/>
      <c r="F102" s="1464"/>
      <c r="G102" s="1464"/>
      <c r="H102" s="1464"/>
      <c r="I102" s="1464"/>
    </row>
    <row r="103" spans="1:9" s="1463" customFormat="1" hidden="1">
      <c r="A103" s="1465"/>
      <c r="B103" s="1465"/>
      <c r="C103" s="1464"/>
      <c r="D103" s="1464"/>
      <c r="E103" s="1464"/>
      <c r="F103" s="1464"/>
      <c r="G103" s="1464"/>
      <c r="H103" s="1464"/>
      <c r="I103" s="1464"/>
    </row>
    <row r="104" spans="1:9" s="1463" customFormat="1" hidden="1">
      <c r="A104" s="1465"/>
      <c r="B104" s="1465"/>
      <c r="C104" s="1464"/>
      <c r="D104" s="1464"/>
      <c r="E104" s="1464"/>
      <c r="F104" s="1464"/>
      <c r="G104" s="1464"/>
      <c r="H104" s="1464"/>
      <c r="I104" s="1464"/>
    </row>
    <row r="105" spans="1:9" s="1463" customFormat="1" hidden="1">
      <c r="A105" s="1465"/>
      <c r="B105" s="1465"/>
      <c r="C105" s="1464"/>
      <c r="D105" s="1464"/>
      <c r="E105" s="1464"/>
      <c r="F105" s="1464"/>
      <c r="G105" s="1464"/>
      <c r="H105" s="1464"/>
      <c r="I105" s="1464"/>
    </row>
    <row r="106" spans="1:9" s="1463" customFormat="1" hidden="1">
      <c r="A106" s="1465"/>
      <c r="B106" s="1465"/>
      <c r="C106" s="1464"/>
      <c r="D106" s="1464"/>
      <c r="E106" s="1464"/>
      <c r="F106" s="1464"/>
      <c r="G106" s="1464"/>
      <c r="H106" s="1464"/>
      <c r="I106" s="1464"/>
    </row>
  </sheetData>
  <mergeCells count="8">
    <mergeCell ref="B4:B5"/>
    <mergeCell ref="D45:E45"/>
    <mergeCell ref="B40:J40"/>
    <mergeCell ref="B38:J38"/>
    <mergeCell ref="B39:J39"/>
    <mergeCell ref="B37:J37"/>
    <mergeCell ref="C4:F4"/>
    <mergeCell ref="G4:J4"/>
  </mergeCells>
  <conditionalFormatting sqref="I11">
    <cfRule type="cellIs" dxfId="31" priority="31" stopIfTrue="1" operator="equal">
      <formula>"ok"</formula>
    </cfRule>
    <cfRule type="cellIs" dxfId="30" priority="32" stopIfTrue="1" operator="equal">
      <formula>"??"</formula>
    </cfRule>
  </conditionalFormatting>
  <conditionalFormatting sqref="H18 H11">
    <cfRule type="cellIs" dxfId="29" priority="29" stopIfTrue="1" operator="equal">
      <formula>"ok"</formula>
    </cfRule>
    <cfRule type="cellIs" dxfId="28" priority="30" stopIfTrue="1" operator="equal">
      <formula>"??"</formula>
    </cfRule>
  </conditionalFormatting>
  <conditionalFormatting sqref="G18 G11">
    <cfRule type="cellIs" dxfId="27" priority="27" stopIfTrue="1" operator="equal">
      <formula>"ok"</formula>
    </cfRule>
    <cfRule type="cellIs" dxfId="26" priority="28" stopIfTrue="1" operator="equal">
      <formula>"??"</formula>
    </cfRule>
  </conditionalFormatting>
  <conditionalFormatting sqref="E11">
    <cfRule type="cellIs" dxfId="25" priority="25" stopIfTrue="1" operator="equal">
      <formula>"ok"</formula>
    </cfRule>
    <cfRule type="cellIs" dxfId="24" priority="26" stopIfTrue="1" operator="equal">
      <formula>"??"</formula>
    </cfRule>
  </conditionalFormatting>
  <conditionalFormatting sqref="D18 D11">
    <cfRule type="cellIs" dxfId="23" priority="23" stopIfTrue="1" operator="equal">
      <formula>"ok"</formula>
    </cfRule>
    <cfRule type="cellIs" dxfId="22" priority="24" stopIfTrue="1" operator="equal">
      <formula>"??"</formula>
    </cfRule>
  </conditionalFormatting>
  <conditionalFormatting sqref="C18 C11">
    <cfRule type="cellIs" dxfId="21" priority="21" stopIfTrue="1" operator="equal">
      <formula>"ok"</formula>
    </cfRule>
    <cfRule type="cellIs" dxfId="20" priority="22" stopIfTrue="1" operator="equal">
      <formula>"??"</formula>
    </cfRule>
  </conditionalFormatting>
  <conditionalFormatting sqref="E27">
    <cfRule type="cellIs" dxfId="19" priority="19" stopIfTrue="1" operator="equal">
      <formula>"ok"</formula>
    </cfRule>
    <cfRule type="cellIs" dxfId="18" priority="20" stopIfTrue="1" operator="equal">
      <formula>"??"</formula>
    </cfRule>
  </conditionalFormatting>
  <conditionalFormatting sqref="D34 D27">
    <cfRule type="cellIs" dxfId="17" priority="17" stopIfTrue="1" operator="equal">
      <formula>"ok"</formula>
    </cfRule>
    <cfRule type="cellIs" dxfId="16" priority="18" stopIfTrue="1" operator="equal">
      <formula>"??"</formula>
    </cfRule>
  </conditionalFormatting>
  <conditionalFormatting sqref="C34 C27">
    <cfRule type="cellIs" dxfId="15" priority="15" stopIfTrue="1" operator="equal">
      <formula>"ok"</formula>
    </cfRule>
    <cfRule type="cellIs" dxfId="14" priority="16" stopIfTrue="1" operator="equal">
      <formula>"??"</formula>
    </cfRule>
  </conditionalFormatting>
  <conditionalFormatting sqref="E34 E27">
    <cfRule type="cellIs" dxfId="13" priority="13" stopIfTrue="1" operator="equal">
      <formula>"ok"</formula>
    </cfRule>
    <cfRule type="cellIs" dxfId="12" priority="14" stopIfTrue="1" operator="equal">
      <formula>"??"</formula>
    </cfRule>
  </conditionalFormatting>
  <conditionalFormatting sqref="F34 F27">
    <cfRule type="cellIs" dxfId="11" priority="11" stopIfTrue="1" operator="equal">
      <formula>"ok"</formula>
    </cfRule>
    <cfRule type="cellIs" dxfId="10" priority="12" stopIfTrue="1" operator="equal">
      <formula>"??"</formula>
    </cfRule>
  </conditionalFormatting>
  <conditionalFormatting sqref="H34 H27">
    <cfRule type="cellIs" dxfId="9" priority="9" stopIfTrue="1" operator="equal">
      <formula>"ok"</formula>
    </cfRule>
    <cfRule type="cellIs" dxfId="8" priority="10" stopIfTrue="1" operator="equal">
      <formula>"??"</formula>
    </cfRule>
  </conditionalFormatting>
  <conditionalFormatting sqref="G27">
    <cfRule type="cellIs" dxfId="7" priority="7" stopIfTrue="1" operator="equal">
      <formula>"ok"</formula>
    </cfRule>
    <cfRule type="cellIs" dxfId="6" priority="8" stopIfTrue="1" operator="equal">
      <formula>"??"</formula>
    </cfRule>
  </conditionalFormatting>
  <conditionalFormatting sqref="G34 G27">
    <cfRule type="cellIs" dxfId="5" priority="5" stopIfTrue="1" operator="equal">
      <formula>"ok"</formula>
    </cfRule>
    <cfRule type="cellIs" dxfId="4" priority="6" stopIfTrue="1" operator="equal">
      <formula>"??"</formula>
    </cfRule>
  </conditionalFormatting>
  <conditionalFormatting sqref="I27">
    <cfRule type="cellIs" dxfId="3" priority="3" stopIfTrue="1" operator="equal">
      <formula>"ok"</formula>
    </cfRule>
    <cfRule type="cellIs" dxfId="2" priority="4" stopIfTrue="1" operator="equal">
      <formula>"??"</formula>
    </cfRule>
  </conditionalFormatting>
  <conditionalFormatting sqref="I34 I27">
    <cfRule type="cellIs" dxfId="1" priority="1" stopIfTrue="1" operator="equal">
      <formula>"ok"</formula>
    </cfRule>
    <cfRule type="cellIs" dxfId="0" priority="2" stopIfTrue="1" operator="equal">
      <formula>"??"</formula>
    </cfRule>
  </conditionalFormatting>
  <hyperlinks>
    <hyperlink ref="B1" location="ToC!A1" display="Back to Table of Contents" xr:uid="{7926E8A5-A6C0-4CB6-98D7-DADB5A556871}"/>
  </hyperlinks>
  <pageMargins left="0.5" right="0.5" top="0.5" bottom="0.5" header="0.25" footer="0.3"/>
  <pageSetup scale="70" orientation="landscape" r:id="rId1"/>
  <headerFooter>
    <oddFooter>&amp;L&amp;G&amp;CSupplementary Regulatory Capital Disclosure&amp;R Page &amp;P of &amp;N</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F7ADA-E87F-4C9F-9D03-80BD71283C15}">
  <sheetPr codeName="Sheet45">
    <tabColor rgb="FF92D050"/>
  </sheetPr>
  <dimension ref="A1:WWD108"/>
  <sheetViews>
    <sheetView zoomScale="130" zoomScaleNormal="130" workbookViewId="0"/>
  </sheetViews>
  <sheetFormatPr defaultColWidth="0" defaultRowHeight="15.75" zeroHeight="1"/>
  <cols>
    <col min="1" max="1" width="1.5703125" style="1546" customWidth="1"/>
    <col min="2" max="2" width="3.42578125" style="1544" customWidth="1"/>
    <col min="3" max="3" width="20.5703125" style="1544" customWidth="1"/>
    <col min="4" max="5" width="12.42578125" style="1545" customWidth="1"/>
    <col min="6" max="6" width="1" style="1544" customWidth="1"/>
    <col min="7" max="8" width="12.42578125" style="1544" customWidth="1"/>
    <col min="9" max="9" width="1" style="1544" customWidth="1"/>
    <col min="10" max="11" width="12.42578125" style="1544" customWidth="1"/>
    <col min="12" max="12" width="1" style="1544" customWidth="1"/>
    <col min="13" max="14" width="12.42578125" style="1544" customWidth="1"/>
    <col min="15" max="15" width="1" style="1544" customWidth="1"/>
    <col min="16" max="17" width="12.42578125" style="1544" customWidth="1"/>
    <col min="18" max="18" width="1.42578125" style="1544" customWidth="1"/>
    <col min="19" max="19" width="1.5703125" style="1544" customWidth="1"/>
    <col min="20" max="257" width="20.5703125" style="1544" hidden="1"/>
    <col min="258" max="258" width="3.42578125" style="1544" hidden="1"/>
    <col min="259" max="259" width="20.5703125" style="1544" hidden="1"/>
    <col min="260" max="261" width="14.42578125" style="1544" hidden="1"/>
    <col min="262" max="262" width="1" style="1544" hidden="1"/>
    <col min="263" max="264" width="14.42578125" style="1544" hidden="1"/>
    <col min="265" max="265" width="1" style="1544" hidden="1"/>
    <col min="266" max="267" width="14.42578125" style="1544" hidden="1"/>
    <col min="268" max="268" width="1" style="1544" hidden="1"/>
    <col min="269" max="270" width="14.42578125" style="1544" hidden="1"/>
    <col min="271" max="271" width="1" style="1544" hidden="1"/>
    <col min="272" max="273" width="14.42578125" style="1544" hidden="1"/>
    <col min="274" max="274" width="1.42578125" style="1544" hidden="1"/>
    <col min="275" max="275" width="2.5703125" style="1544" hidden="1"/>
    <col min="276" max="513" width="20.5703125" style="1544" hidden="1"/>
    <col min="514" max="514" width="3.42578125" style="1544" hidden="1"/>
    <col min="515" max="515" width="20.5703125" style="1544" hidden="1"/>
    <col min="516" max="517" width="14.42578125" style="1544" hidden="1"/>
    <col min="518" max="518" width="1" style="1544" hidden="1"/>
    <col min="519" max="520" width="14.42578125" style="1544" hidden="1"/>
    <col min="521" max="521" width="1" style="1544" hidden="1"/>
    <col min="522" max="523" width="14.42578125" style="1544" hidden="1"/>
    <col min="524" max="524" width="1" style="1544" hidden="1"/>
    <col min="525" max="526" width="14.42578125" style="1544" hidden="1"/>
    <col min="527" max="527" width="1" style="1544" hidden="1"/>
    <col min="528" max="529" width="14.42578125" style="1544" hidden="1"/>
    <col min="530" max="530" width="1.42578125" style="1544" hidden="1"/>
    <col min="531" max="531" width="2.5703125" style="1544" hidden="1"/>
    <col min="532" max="769" width="20.5703125" style="1544" hidden="1"/>
    <col min="770" max="770" width="3.42578125" style="1544" hidden="1"/>
    <col min="771" max="771" width="20.5703125" style="1544" hidden="1"/>
    <col min="772" max="773" width="14.42578125" style="1544" hidden="1"/>
    <col min="774" max="774" width="1" style="1544" hidden="1"/>
    <col min="775" max="776" width="14.42578125" style="1544" hidden="1"/>
    <col min="777" max="777" width="1" style="1544" hidden="1"/>
    <col min="778" max="779" width="14.42578125" style="1544" hidden="1"/>
    <col min="780" max="780" width="1" style="1544" hidden="1"/>
    <col min="781" max="782" width="14.42578125" style="1544" hidden="1"/>
    <col min="783" max="783" width="1" style="1544" hidden="1"/>
    <col min="784" max="785" width="14.42578125" style="1544" hidden="1"/>
    <col min="786" max="786" width="1.42578125" style="1544" hidden="1"/>
    <col min="787" max="787" width="2.5703125" style="1544" hidden="1"/>
    <col min="788" max="1025" width="20.5703125" style="1544" hidden="1"/>
    <col min="1026" max="1026" width="3.42578125" style="1544" hidden="1"/>
    <col min="1027" max="1027" width="20.5703125" style="1544" hidden="1"/>
    <col min="1028" max="1029" width="14.42578125" style="1544" hidden="1"/>
    <col min="1030" max="1030" width="1" style="1544" hidden="1"/>
    <col min="1031" max="1032" width="14.42578125" style="1544" hidden="1"/>
    <col min="1033" max="1033" width="1" style="1544" hidden="1"/>
    <col min="1034" max="1035" width="14.42578125" style="1544" hidden="1"/>
    <col min="1036" max="1036" width="1" style="1544" hidden="1"/>
    <col min="1037" max="1038" width="14.42578125" style="1544" hidden="1"/>
    <col min="1039" max="1039" width="1" style="1544" hidden="1"/>
    <col min="1040" max="1041" width="14.42578125" style="1544" hidden="1"/>
    <col min="1042" max="1042" width="1.42578125" style="1544" hidden="1"/>
    <col min="1043" max="1043" width="2.5703125" style="1544" hidden="1"/>
    <col min="1044" max="1281" width="20.5703125" style="1544" hidden="1"/>
    <col min="1282" max="1282" width="3.42578125" style="1544" hidden="1"/>
    <col min="1283" max="1283" width="20.5703125" style="1544" hidden="1"/>
    <col min="1284" max="1285" width="14.42578125" style="1544" hidden="1"/>
    <col min="1286" max="1286" width="1" style="1544" hidden="1"/>
    <col min="1287" max="1288" width="14.42578125" style="1544" hidden="1"/>
    <col min="1289" max="1289" width="1" style="1544" hidden="1"/>
    <col min="1290" max="1291" width="14.42578125" style="1544" hidden="1"/>
    <col min="1292" max="1292" width="1" style="1544" hidden="1"/>
    <col min="1293" max="1294" width="14.42578125" style="1544" hidden="1"/>
    <col min="1295" max="1295" width="1" style="1544" hidden="1"/>
    <col min="1296" max="1297" width="14.42578125" style="1544" hidden="1"/>
    <col min="1298" max="1298" width="1.42578125" style="1544" hidden="1"/>
    <col min="1299" max="1299" width="2.5703125" style="1544" hidden="1"/>
    <col min="1300" max="1537" width="20.5703125" style="1544" hidden="1"/>
    <col min="1538" max="1538" width="3.42578125" style="1544" hidden="1"/>
    <col min="1539" max="1539" width="20.5703125" style="1544" hidden="1"/>
    <col min="1540" max="1541" width="14.42578125" style="1544" hidden="1"/>
    <col min="1542" max="1542" width="1" style="1544" hidden="1"/>
    <col min="1543" max="1544" width="14.42578125" style="1544" hidden="1"/>
    <col min="1545" max="1545" width="1" style="1544" hidden="1"/>
    <col min="1546" max="1547" width="14.42578125" style="1544" hidden="1"/>
    <col min="1548" max="1548" width="1" style="1544" hidden="1"/>
    <col min="1549" max="1550" width="14.42578125" style="1544" hidden="1"/>
    <col min="1551" max="1551" width="1" style="1544" hidden="1"/>
    <col min="1552" max="1553" width="14.42578125" style="1544" hidden="1"/>
    <col min="1554" max="1554" width="1.42578125" style="1544" hidden="1"/>
    <col min="1555" max="1555" width="2.5703125" style="1544" hidden="1"/>
    <col min="1556" max="1793" width="20.5703125" style="1544" hidden="1"/>
    <col min="1794" max="1794" width="3.42578125" style="1544" hidden="1"/>
    <col min="1795" max="1795" width="20.5703125" style="1544" hidden="1"/>
    <col min="1796" max="1797" width="14.42578125" style="1544" hidden="1"/>
    <col min="1798" max="1798" width="1" style="1544" hidden="1"/>
    <col min="1799" max="1800" width="14.42578125" style="1544" hidden="1"/>
    <col min="1801" max="1801" width="1" style="1544" hidden="1"/>
    <col min="1802" max="1803" width="14.42578125" style="1544" hidden="1"/>
    <col min="1804" max="1804" width="1" style="1544" hidden="1"/>
    <col min="1805" max="1806" width="14.42578125" style="1544" hidden="1"/>
    <col min="1807" max="1807" width="1" style="1544" hidden="1"/>
    <col min="1808" max="1809" width="14.42578125" style="1544" hidden="1"/>
    <col min="1810" max="1810" width="1.42578125" style="1544" hidden="1"/>
    <col min="1811" max="1811" width="2.5703125" style="1544" hidden="1"/>
    <col min="1812" max="2049" width="20.5703125" style="1544" hidden="1"/>
    <col min="2050" max="2050" width="3.42578125" style="1544" hidden="1"/>
    <col min="2051" max="2051" width="20.5703125" style="1544" hidden="1"/>
    <col min="2052" max="2053" width="14.42578125" style="1544" hidden="1"/>
    <col min="2054" max="2054" width="1" style="1544" hidden="1"/>
    <col min="2055" max="2056" width="14.42578125" style="1544" hidden="1"/>
    <col min="2057" max="2057" width="1" style="1544" hidden="1"/>
    <col min="2058" max="2059" width="14.42578125" style="1544" hidden="1"/>
    <col min="2060" max="2060" width="1" style="1544" hidden="1"/>
    <col min="2061" max="2062" width="14.42578125" style="1544" hidden="1"/>
    <col min="2063" max="2063" width="1" style="1544" hidden="1"/>
    <col min="2064" max="2065" width="14.42578125" style="1544" hidden="1"/>
    <col min="2066" max="2066" width="1.42578125" style="1544" hidden="1"/>
    <col min="2067" max="2067" width="2.5703125" style="1544" hidden="1"/>
    <col min="2068" max="2305" width="20.5703125" style="1544" hidden="1"/>
    <col min="2306" max="2306" width="3.42578125" style="1544" hidden="1"/>
    <col min="2307" max="2307" width="20.5703125" style="1544" hidden="1"/>
    <col min="2308" max="2309" width="14.42578125" style="1544" hidden="1"/>
    <col min="2310" max="2310" width="1" style="1544" hidden="1"/>
    <col min="2311" max="2312" width="14.42578125" style="1544" hidden="1"/>
    <col min="2313" max="2313" width="1" style="1544" hidden="1"/>
    <col min="2314" max="2315" width="14.42578125" style="1544" hidden="1"/>
    <col min="2316" max="2316" width="1" style="1544" hidden="1"/>
    <col min="2317" max="2318" width="14.42578125" style="1544" hidden="1"/>
    <col min="2319" max="2319" width="1" style="1544" hidden="1"/>
    <col min="2320" max="2321" width="14.42578125" style="1544" hidden="1"/>
    <col min="2322" max="2322" width="1.42578125" style="1544" hidden="1"/>
    <col min="2323" max="2323" width="2.5703125" style="1544" hidden="1"/>
    <col min="2324" max="2561" width="20.5703125" style="1544" hidden="1"/>
    <col min="2562" max="2562" width="3.42578125" style="1544" hidden="1"/>
    <col min="2563" max="2563" width="20.5703125" style="1544" hidden="1"/>
    <col min="2564" max="2565" width="14.42578125" style="1544" hidden="1"/>
    <col min="2566" max="2566" width="1" style="1544" hidden="1"/>
    <col min="2567" max="2568" width="14.42578125" style="1544" hidden="1"/>
    <col min="2569" max="2569" width="1" style="1544" hidden="1"/>
    <col min="2570" max="2571" width="14.42578125" style="1544" hidden="1"/>
    <col min="2572" max="2572" width="1" style="1544" hidden="1"/>
    <col min="2573" max="2574" width="14.42578125" style="1544" hidden="1"/>
    <col min="2575" max="2575" width="1" style="1544" hidden="1"/>
    <col min="2576" max="2577" width="14.42578125" style="1544" hidden="1"/>
    <col min="2578" max="2578" width="1.42578125" style="1544" hidden="1"/>
    <col min="2579" max="2579" width="2.5703125" style="1544" hidden="1"/>
    <col min="2580" max="2817" width="20.5703125" style="1544" hidden="1"/>
    <col min="2818" max="2818" width="3.42578125" style="1544" hidden="1"/>
    <col min="2819" max="2819" width="20.5703125" style="1544" hidden="1"/>
    <col min="2820" max="2821" width="14.42578125" style="1544" hidden="1"/>
    <col min="2822" max="2822" width="1" style="1544" hidden="1"/>
    <col min="2823" max="2824" width="14.42578125" style="1544" hidden="1"/>
    <col min="2825" max="2825" width="1" style="1544" hidden="1"/>
    <col min="2826" max="2827" width="14.42578125" style="1544" hidden="1"/>
    <col min="2828" max="2828" width="1" style="1544" hidden="1"/>
    <col min="2829" max="2830" width="14.42578125" style="1544" hidden="1"/>
    <col min="2831" max="2831" width="1" style="1544" hidden="1"/>
    <col min="2832" max="2833" width="14.42578125" style="1544" hidden="1"/>
    <col min="2834" max="2834" width="1.42578125" style="1544" hidden="1"/>
    <col min="2835" max="2835" width="2.5703125" style="1544" hidden="1"/>
    <col min="2836" max="3073" width="20.5703125" style="1544" hidden="1"/>
    <col min="3074" max="3074" width="3.42578125" style="1544" hidden="1"/>
    <col min="3075" max="3075" width="20.5703125" style="1544" hidden="1"/>
    <col min="3076" max="3077" width="14.42578125" style="1544" hidden="1"/>
    <col min="3078" max="3078" width="1" style="1544" hidden="1"/>
    <col min="3079" max="3080" width="14.42578125" style="1544" hidden="1"/>
    <col min="3081" max="3081" width="1" style="1544" hidden="1"/>
    <col min="3082" max="3083" width="14.42578125" style="1544" hidden="1"/>
    <col min="3084" max="3084" width="1" style="1544" hidden="1"/>
    <col min="3085" max="3086" width="14.42578125" style="1544" hidden="1"/>
    <col min="3087" max="3087" width="1" style="1544" hidden="1"/>
    <col min="3088" max="3089" width="14.42578125" style="1544" hidden="1"/>
    <col min="3090" max="3090" width="1.42578125" style="1544" hidden="1"/>
    <col min="3091" max="3091" width="2.5703125" style="1544" hidden="1"/>
    <col min="3092" max="3329" width="20.5703125" style="1544" hidden="1"/>
    <col min="3330" max="3330" width="3.42578125" style="1544" hidden="1"/>
    <col min="3331" max="3331" width="20.5703125" style="1544" hidden="1"/>
    <col min="3332" max="3333" width="14.42578125" style="1544" hidden="1"/>
    <col min="3334" max="3334" width="1" style="1544" hidden="1"/>
    <col min="3335" max="3336" width="14.42578125" style="1544" hidden="1"/>
    <col min="3337" max="3337" width="1" style="1544" hidden="1"/>
    <col min="3338" max="3339" width="14.42578125" style="1544" hidden="1"/>
    <col min="3340" max="3340" width="1" style="1544" hidden="1"/>
    <col min="3341" max="3342" width="14.42578125" style="1544" hidden="1"/>
    <col min="3343" max="3343" width="1" style="1544" hidden="1"/>
    <col min="3344" max="3345" width="14.42578125" style="1544" hidden="1"/>
    <col min="3346" max="3346" width="1.42578125" style="1544" hidden="1"/>
    <col min="3347" max="3347" width="2.5703125" style="1544" hidden="1"/>
    <col min="3348" max="3585" width="20.5703125" style="1544" hidden="1"/>
    <col min="3586" max="3586" width="3.42578125" style="1544" hidden="1"/>
    <col min="3587" max="3587" width="20.5703125" style="1544" hidden="1"/>
    <col min="3588" max="3589" width="14.42578125" style="1544" hidden="1"/>
    <col min="3590" max="3590" width="1" style="1544" hidden="1"/>
    <col min="3591" max="3592" width="14.42578125" style="1544" hidden="1"/>
    <col min="3593" max="3593" width="1" style="1544" hidden="1"/>
    <col min="3594" max="3595" width="14.42578125" style="1544" hidden="1"/>
    <col min="3596" max="3596" width="1" style="1544" hidden="1"/>
    <col min="3597" max="3598" width="14.42578125" style="1544" hidden="1"/>
    <col min="3599" max="3599" width="1" style="1544" hidden="1"/>
    <col min="3600" max="3601" width="14.42578125" style="1544" hidden="1"/>
    <col min="3602" max="3602" width="1.42578125" style="1544" hidden="1"/>
    <col min="3603" max="3603" width="2.5703125" style="1544" hidden="1"/>
    <col min="3604" max="3841" width="20.5703125" style="1544" hidden="1"/>
    <col min="3842" max="3842" width="3.42578125" style="1544" hidden="1"/>
    <col min="3843" max="3843" width="20.5703125" style="1544" hidden="1"/>
    <col min="3844" max="3845" width="14.42578125" style="1544" hidden="1"/>
    <col min="3846" max="3846" width="1" style="1544" hidden="1"/>
    <col min="3847" max="3848" width="14.42578125" style="1544" hidden="1"/>
    <col min="3849" max="3849" width="1" style="1544" hidden="1"/>
    <col min="3850" max="3851" width="14.42578125" style="1544" hidden="1"/>
    <col min="3852" max="3852" width="1" style="1544" hidden="1"/>
    <col min="3853" max="3854" width="14.42578125" style="1544" hidden="1"/>
    <col min="3855" max="3855" width="1" style="1544" hidden="1"/>
    <col min="3856" max="3857" width="14.42578125" style="1544" hidden="1"/>
    <col min="3858" max="3858" width="1.42578125" style="1544" hidden="1"/>
    <col min="3859" max="3859" width="2.5703125" style="1544" hidden="1"/>
    <col min="3860" max="4097" width="20.5703125" style="1544" hidden="1"/>
    <col min="4098" max="4098" width="3.42578125" style="1544" hidden="1"/>
    <col min="4099" max="4099" width="20.5703125" style="1544" hidden="1"/>
    <col min="4100" max="4101" width="14.42578125" style="1544" hidden="1"/>
    <col min="4102" max="4102" width="1" style="1544" hidden="1"/>
    <col min="4103" max="4104" width="14.42578125" style="1544" hidden="1"/>
    <col min="4105" max="4105" width="1" style="1544" hidden="1"/>
    <col min="4106" max="4107" width="14.42578125" style="1544" hidden="1"/>
    <col min="4108" max="4108" width="1" style="1544" hidden="1"/>
    <col min="4109" max="4110" width="14.42578125" style="1544" hidden="1"/>
    <col min="4111" max="4111" width="1" style="1544" hidden="1"/>
    <col min="4112" max="4113" width="14.42578125" style="1544" hidden="1"/>
    <col min="4114" max="4114" width="1.42578125" style="1544" hidden="1"/>
    <col min="4115" max="4115" width="2.5703125" style="1544" hidden="1"/>
    <col min="4116" max="4353" width="20.5703125" style="1544" hidden="1"/>
    <col min="4354" max="4354" width="3.42578125" style="1544" hidden="1"/>
    <col min="4355" max="4355" width="20.5703125" style="1544" hidden="1"/>
    <col min="4356" max="4357" width="14.42578125" style="1544" hidden="1"/>
    <col min="4358" max="4358" width="1" style="1544" hidden="1"/>
    <col min="4359" max="4360" width="14.42578125" style="1544" hidden="1"/>
    <col min="4361" max="4361" width="1" style="1544" hidden="1"/>
    <col min="4362" max="4363" width="14.42578125" style="1544" hidden="1"/>
    <col min="4364" max="4364" width="1" style="1544" hidden="1"/>
    <col min="4365" max="4366" width="14.42578125" style="1544" hidden="1"/>
    <col min="4367" max="4367" width="1" style="1544" hidden="1"/>
    <col min="4368" max="4369" width="14.42578125" style="1544" hidden="1"/>
    <col min="4370" max="4370" width="1.42578125" style="1544" hidden="1"/>
    <col min="4371" max="4371" width="2.5703125" style="1544" hidden="1"/>
    <col min="4372" max="4609" width="20.5703125" style="1544" hidden="1"/>
    <col min="4610" max="4610" width="3.42578125" style="1544" hidden="1"/>
    <col min="4611" max="4611" width="20.5703125" style="1544" hidden="1"/>
    <col min="4612" max="4613" width="14.42578125" style="1544" hidden="1"/>
    <col min="4614" max="4614" width="1" style="1544" hidden="1"/>
    <col min="4615" max="4616" width="14.42578125" style="1544" hidden="1"/>
    <col min="4617" max="4617" width="1" style="1544" hidden="1"/>
    <col min="4618" max="4619" width="14.42578125" style="1544" hidden="1"/>
    <col min="4620" max="4620" width="1" style="1544" hidden="1"/>
    <col min="4621" max="4622" width="14.42578125" style="1544" hidden="1"/>
    <col min="4623" max="4623" width="1" style="1544" hidden="1"/>
    <col min="4624" max="4625" width="14.42578125" style="1544" hidden="1"/>
    <col min="4626" max="4626" width="1.42578125" style="1544" hidden="1"/>
    <col min="4627" max="4627" width="2.5703125" style="1544" hidden="1"/>
    <col min="4628" max="4865" width="20.5703125" style="1544" hidden="1"/>
    <col min="4866" max="4866" width="3.42578125" style="1544" hidden="1"/>
    <col min="4867" max="4867" width="20.5703125" style="1544" hidden="1"/>
    <col min="4868" max="4869" width="14.42578125" style="1544" hidden="1"/>
    <col min="4870" max="4870" width="1" style="1544" hidden="1"/>
    <col min="4871" max="4872" width="14.42578125" style="1544" hidden="1"/>
    <col min="4873" max="4873" width="1" style="1544" hidden="1"/>
    <col min="4874" max="4875" width="14.42578125" style="1544" hidden="1"/>
    <col min="4876" max="4876" width="1" style="1544" hidden="1"/>
    <col min="4877" max="4878" width="14.42578125" style="1544" hidden="1"/>
    <col min="4879" max="4879" width="1" style="1544" hidden="1"/>
    <col min="4880" max="4881" width="14.42578125" style="1544" hidden="1"/>
    <col min="4882" max="4882" width="1.42578125" style="1544" hidden="1"/>
    <col min="4883" max="4883" width="2.5703125" style="1544" hidden="1"/>
    <col min="4884" max="5121" width="20.5703125" style="1544" hidden="1"/>
    <col min="5122" max="5122" width="3.42578125" style="1544" hidden="1"/>
    <col min="5123" max="5123" width="20.5703125" style="1544" hidden="1"/>
    <col min="5124" max="5125" width="14.42578125" style="1544" hidden="1"/>
    <col min="5126" max="5126" width="1" style="1544" hidden="1"/>
    <col min="5127" max="5128" width="14.42578125" style="1544" hidden="1"/>
    <col min="5129" max="5129" width="1" style="1544" hidden="1"/>
    <col min="5130" max="5131" width="14.42578125" style="1544" hidden="1"/>
    <col min="5132" max="5132" width="1" style="1544" hidden="1"/>
    <col min="5133" max="5134" width="14.42578125" style="1544" hidden="1"/>
    <col min="5135" max="5135" width="1" style="1544" hidden="1"/>
    <col min="5136" max="5137" width="14.42578125" style="1544" hidden="1"/>
    <col min="5138" max="5138" width="1.42578125" style="1544" hidden="1"/>
    <col min="5139" max="5139" width="2.5703125" style="1544" hidden="1"/>
    <col min="5140" max="5377" width="20.5703125" style="1544" hidden="1"/>
    <col min="5378" max="5378" width="3.42578125" style="1544" hidden="1"/>
    <col min="5379" max="5379" width="20.5703125" style="1544" hidden="1"/>
    <col min="5380" max="5381" width="14.42578125" style="1544" hidden="1"/>
    <col min="5382" max="5382" width="1" style="1544" hidden="1"/>
    <col min="5383" max="5384" width="14.42578125" style="1544" hidden="1"/>
    <col min="5385" max="5385" width="1" style="1544" hidden="1"/>
    <col min="5386" max="5387" width="14.42578125" style="1544" hidden="1"/>
    <col min="5388" max="5388" width="1" style="1544" hidden="1"/>
    <col min="5389" max="5390" width="14.42578125" style="1544" hidden="1"/>
    <col min="5391" max="5391" width="1" style="1544" hidden="1"/>
    <col min="5392" max="5393" width="14.42578125" style="1544" hidden="1"/>
    <col min="5394" max="5394" width="1.42578125" style="1544" hidden="1"/>
    <col min="5395" max="5395" width="2.5703125" style="1544" hidden="1"/>
    <col min="5396" max="5633" width="20.5703125" style="1544" hidden="1"/>
    <col min="5634" max="5634" width="3.42578125" style="1544" hidden="1"/>
    <col min="5635" max="5635" width="20.5703125" style="1544" hidden="1"/>
    <col min="5636" max="5637" width="14.42578125" style="1544" hidden="1"/>
    <col min="5638" max="5638" width="1" style="1544" hidden="1"/>
    <col min="5639" max="5640" width="14.42578125" style="1544" hidden="1"/>
    <col min="5641" max="5641" width="1" style="1544" hidden="1"/>
    <col min="5642" max="5643" width="14.42578125" style="1544" hidden="1"/>
    <col min="5644" max="5644" width="1" style="1544" hidden="1"/>
    <col min="5645" max="5646" width="14.42578125" style="1544" hidden="1"/>
    <col min="5647" max="5647" width="1" style="1544" hidden="1"/>
    <col min="5648" max="5649" width="14.42578125" style="1544" hidden="1"/>
    <col min="5650" max="5650" width="1.42578125" style="1544" hidden="1"/>
    <col min="5651" max="5651" width="2.5703125" style="1544" hidden="1"/>
    <col min="5652" max="5889" width="20.5703125" style="1544" hidden="1"/>
    <col min="5890" max="5890" width="3.42578125" style="1544" hidden="1"/>
    <col min="5891" max="5891" width="20.5703125" style="1544" hidden="1"/>
    <col min="5892" max="5893" width="14.42578125" style="1544" hidden="1"/>
    <col min="5894" max="5894" width="1" style="1544" hidden="1"/>
    <col min="5895" max="5896" width="14.42578125" style="1544" hidden="1"/>
    <col min="5897" max="5897" width="1" style="1544" hidden="1"/>
    <col min="5898" max="5899" width="14.42578125" style="1544" hidden="1"/>
    <col min="5900" max="5900" width="1" style="1544" hidden="1"/>
    <col min="5901" max="5902" width="14.42578125" style="1544" hidden="1"/>
    <col min="5903" max="5903" width="1" style="1544" hidden="1"/>
    <col min="5904" max="5905" width="14.42578125" style="1544" hidden="1"/>
    <col min="5906" max="5906" width="1.42578125" style="1544" hidden="1"/>
    <col min="5907" max="5907" width="2.5703125" style="1544" hidden="1"/>
    <col min="5908" max="6145" width="20.5703125" style="1544" hidden="1"/>
    <col min="6146" max="6146" width="3.42578125" style="1544" hidden="1"/>
    <col min="6147" max="6147" width="20.5703125" style="1544" hidden="1"/>
    <col min="6148" max="6149" width="14.42578125" style="1544" hidden="1"/>
    <col min="6150" max="6150" width="1" style="1544" hidden="1"/>
    <col min="6151" max="6152" width="14.42578125" style="1544" hidden="1"/>
    <col min="6153" max="6153" width="1" style="1544" hidden="1"/>
    <col min="6154" max="6155" width="14.42578125" style="1544" hidden="1"/>
    <col min="6156" max="6156" width="1" style="1544" hidden="1"/>
    <col min="6157" max="6158" width="14.42578125" style="1544" hidden="1"/>
    <col min="6159" max="6159" width="1" style="1544" hidden="1"/>
    <col min="6160" max="6161" width="14.42578125" style="1544" hidden="1"/>
    <col min="6162" max="6162" width="1.42578125" style="1544" hidden="1"/>
    <col min="6163" max="6163" width="2.5703125" style="1544" hidden="1"/>
    <col min="6164" max="6401" width="20.5703125" style="1544" hidden="1"/>
    <col min="6402" max="6402" width="3.42578125" style="1544" hidden="1"/>
    <col min="6403" max="6403" width="20.5703125" style="1544" hidden="1"/>
    <col min="6404" max="6405" width="14.42578125" style="1544" hidden="1"/>
    <col min="6406" max="6406" width="1" style="1544" hidden="1"/>
    <col min="6407" max="6408" width="14.42578125" style="1544" hidden="1"/>
    <col min="6409" max="6409" width="1" style="1544" hidden="1"/>
    <col min="6410" max="6411" width="14.42578125" style="1544" hidden="1"/>
    <col min="6412" max="6412" width="1" style="1544" hidden="1"/>
    <col min="6413" max="6414" width="14.42578125" style="1544" hidden="1"/>
    <col min="6415" max="6415" width="1" style="1544" hidden="1"/>
    <col min="6416" max="6417" width="14.42578125" style="1544" hidden="1"/>
    <col min="6418" max="6418" width="1.42578125" style="1544" hidden="1"/>
    <col min="6419" max="6419" width="2.5703125" style="1544" hidden="1"/>
    <col min="6420" max="6657" width="20.5703125" style="1544" hidden="1"/>
    <col min="6658" max="6658" width="3.42578125" style="1544" hidden="1"/>
    <col min="6659" max="6659" width="20.5703125" style="1544" hidden="1"/>
    <col min="6660" max="6661" width="14.42578125" style="1544" hidden="1"/>
    <col min="6662" max="6662" width="1" style="1544" hidden="1"/>
    <col min="6663" max="6664" width="14.42578125" style="1544" hidden="1"/>
    <col min="6665" max="6665" width="1" style="1544" hidden="1"/>
    <col min="6666" max="6667" width="14.42578125" style="1544" hidden="1"/>
    <col min="6668" max="6668" width="1" style="1544" hidden="1"/>
    <col min="6669" max="6670" width="14.42578125" style="1544" hidden="1"/>
    <col min="6671" max="6671" width="1" style="1544" hidden="1"/>
    <col min="6672" max="6673" width="14.42578125" style="1544" hidden="1"/>
    <col min="6674" max="6674" width="1.42578125" style="1544" hidden="1"/>
    <col min="6675" max="6675" width="2.5703125" style="1544" hidden="1"/>
    <col min="6676" max="6913" width="20.5703125" style="1544" hidden="1"/>
    <col min="6914" max="6914" width="3.42578125" style="1544" hidden="1"/>
    <col min="6915" max="6915" width="20.5703125" style="1544" hidden="1"/>
    <col min="6916" max="6917" width="14.42578125" style="1544" hidden="1"/>
    <col min="6918" max="6918" width="1" style="1544" hidden="1"/>
    <col min="6919" max="6920" width="14.42578125" style="1544" hidden="1"/>
    <col min="6921" max="6921" width="1" style="1544" hidden="1"/>
    <col min="6922" max="6923" width="14.42578125" style="1544" hidden="1"/>
    <col min="6924" max="6924" width="1" style="1544" hidden="1"/>
    <col min="6925" max="6926" width="14.42578125" style="1544" hidden="1"/>
    <col min="6927" max="6927" width="1" style="1544" hidden="1"/>
    <col min="6928" max="6929" width="14.42578125" style="1544" hidden="1"/>
    <col min="6930" max="6930" width="1.42578125" style="1544" hidden="1"/>
    <col min="6931" max="6931" width="2.5703125" style="1544" hidden="1"/>
    <col min="6932" max="7169" width="20.5703125" style="1544" hidden="1"/>
    <col min="7170" max="7170" width="3.42578125" style="1544" hidden="1"/>
    <col min="7171" max="7171" width="20.5703125" style="1544" hidden="1"/>
    <col min="7172" max="7173" width="14.42578125" style="1544" hidden="1"/>
    <col min="7174" max="7174" width="1" style="1544" hidden="1"/>
    <col min="7175" max="7176" width="14.42578125" style="1544" hidden="1"/>
    <col min="7177" max="7177" width="1" style="1544" hidden="1"/>
    <col min="7178" max="7179" width="14.42578125" style="1544" hidden="1"/>
    <col min="7180" max="7180" width="1" style="1544" hidden="1"/>
    <col min="7181" max="7182" width="14.42578125" style="1544" hidden="1"/>
    <col min="7183" max="7183" width="1" style="1544" hidden="1"/>
    <col min="7184" max="7185" width="14.42578125" style="1544" hidden="1"/>
    <col min="7186" max="7186" width="1.42578125" style="1544" hidden="1"/>
    <col min="7187" max="7187" width="2.5703125" style="1544" hidden="1"/>
    <col min="7188" max="7425" width="20.5703125" style="1544" hidden="1"/>
    <col min="7426" max="7426" width="3.42578125" style="1544" hidden="1"/>
    <col min="7427" max="7427" width="20.5703125" style="1544" hidden="1"/>
    <col min="7428" max="7429" width="14.42578125" style="1544" hidden="1"/>
    <col min="7430" max="7430" width="1" style="1544" hidden="1"/>
    <col min="7431" max="7432" width="14.42578125" style="1544" hidden="1"/>
    <col min="7433" max="7433" width="1" style="1544" hidden="1"/>
    <col min="7434" max="7435" width="14.42578125" style="1544" hidden="1"/>
    <col min="7436" max="7436" width="1" style="1544" hidden="1"/>
    <col min="7437" max="7438" width="14.42578125" style="1544" hidden="1"/>
    <col min="7439" max="7439" width="1" style="1544" hidden="1"/>
    <col min="7440" max="7441" width="14.42578125" style="1544" hidden="1"/>
    <col min="7442" max="7442" width="1.42578125" style="1544" hidden="1"/>
    <col min="7443" max="7443" width="2.5703125" style="1544" hidden="1"/>
    <col min="7444" max="7681" width="20.5703125" style="1544" hidden="1"/>
    <col min="7682" max="7682" width="3.42578125" style="1544" hidden="1"/>
    <col min="7683" max="7683" width="20.5703125" style="1544" hidden="1"/>
    <col min="7684" max="7685" width="14.42578125" style="1544" hidden="1"/>
    <col min="7686" max="7686" width="1" style="1544" hidden="1"/>
    <col min="7687" max="7688" width="14.42578125" style="1544" hidden="1"/>
    <col min="7689" max="7689" width="1" style="1544" hidden="1"/>
    <col min="7690" max="7691" width="14.42578125" style="1544" hidden="1"/>
    <col min="7692" max="7692" width="1" style="1544" hidden="1"/>
    <col min="7693" max="7694" width="14.42578125" style="1544" hidden="1"/>
    <col min="7695" max="7695" width="1" style="1544" hidden="1"/>
    <col min="7696" max="7697" width="14.42578125" style="1544" hidden="1"/>
    <col min="7698" max="7698" width="1.42578125" style="1544" hidden="1"/>
    <col min="7699" max="7699" width="2.5703125" style="1544" hidden="1"/>
    <col min="7700" max="7937" width="20.5703125" style="1544" hidden="1"/>
    <col min="7938" max="7938" width="3.42578125" style="1544" hidden="1"/>
    <col min="7939" max="7939" width="20.5703125" style="1544" hidden="1"/>
    <col min="7940" max="7941" width="14.42578125" style="1544" hidden="1"/>
    <col min="7942" max="7942" width="1" style="1544" hidden="1"/>
    <col min="7943" max="7944" width="14.42578125" style="1544" hidden="1"/>
    <col min="7945" max="7945" width="1" style="1544" hidden="1"/>
    <col min="7946" max="7947" width="14.42578125" style="1544" hidden="1"/>
    <col min="7948" max="7948" width="1" style="1544" hidden="1"/>
    <col min="7949" max="7950" width="14.42578125" style="1544" hidden="1"/>
    <col min="7951" max="7951" width="1" style="1544" hidden="1"/>
    <col min="7952" max="7953" width="14.42578125" style="1544" hidden="1"/>
    <col min="7954" max="7954" width="1.42578125" style="1544" hidden="1"/>
    <col min="7955" max="7955" width="2.5703125" style="1544" hidden="1"/>
    <col min="7956" max="8193" width="20.5703125" style="1544" hidden="1"/>
    <col min="8194" max="8194" width="3.42578125" style="1544" hidden="1"/>
    <col min="8195" max="8195" width="20.5703125" style="1544" hidden="1"/>
    <col min="8196" max="8197" width="14.42578125" style="1544" hidden="1"/>
    <col min="8198" max="8198" width="1" style="1544" hidden="1"/>
    <col min="8199" max="8200" width="14.42578125" style="1544" hidden="1"/>
    <col min="8201" max="8201" width="1" style="1544" hidden="1"/>
    <col min="8202" max="8203" width="14.42578125" style="1544" hidden="1"/>
    <col min="8204" max="8204" width="1" style="1544" hidden="1"/>
    <col min="8205" max="8206" width="14.42578125" style="1544" hidden="1"/>
    <col min="8207" max="8207" width="1" style="1544" hidden="1"/>
    <col min="8208" max="8209" width="14.42578125" style="1544" hidden="1"/>
    <col min="8210" max="8210" width="1.42578125" style="1544" hidden="1"/>
    <col min="8211" max="8211" width="2.5703125" style="1544" hidden="1"/>
    <col min="8212" max="8449" width="20.5703125" style="1544" hidden="1"/>
    <col min="8450" max="8450" width="3.42578125" style="1544" hidden="1"/>
    <col min="8451" max="8451" width="20.5703125" style="1544" hidden="1"/>
    <col min="8452" max="8453" width="14.42578125" style="1544" hidden="1"/>
    <col min="8454" max="8454" width="1" style="1544" hidden="1"/>
    <col min="8455" max="8456" width="14.42578125" style="1544" hidden="1"/>
    <col min="8457" max="8457" width="1" style="1544" hidden="1"/>
    <col min="8458" max="8459" width="14.42578125" style="1544" hidden="1"/>
    <col min="8460" max="8460" width="1" style="1544" hidden="1"/>
    <col min="8461" max="8462" width="14.42578125" style="1544" hidden="1"/>
    <col min="8463" max="8463" width="1" style="1544" hidden="1"/>
    <col min="8464" max="8465" width="14.42578125" style="1544" hidden="1"/>
    <col min="8466" max="8466" width="1.42578125" style="1544" hidden="1"/>
    <col min="8467" max="8467" width="2.5703125" style="1544" hidden="1"/>
    <col min="8468" max="8705" width="20.5703125" style="1544" hidden="1"/>
    <col min="8706" max="8706" width="3.42578125" style="1544" hidden="1"/>
    <col min="8707" max="8707" width="20.5703125" style="1544" hidden="1"/>
    <col min="8708" max="8709" width="14.42578125" style="1544" hidden="1"/>
    <col min="8710" max="8710" width="1" style="1544" hidden="1"/>
    <col min="8711" max="8712" width="14.42578125" style="1544" hidden="1"/>
    <col min="8713" max="8713" width="1" style="1544" hidden="1"/>
    <col min="8714" max="8715" width="14.42578125" style="1544" hidden="1"/>
    <col min="8716" max="8716" width="1" style="1544" hidden="1"/>
    <col min="8717" max="8718" width="14.42578125" style="1544" hidden="1"/>
    <col min="8719" max="8719" width="1" style="1544" hidden="1"/>
    <col min="8720" max="8721" width="14.42578125" style="1544" hidden="1"/>
    <col min="8722" max="8722" width="1.42578125" style="1544" hidden="1"/>
    <col min="8723" max="8723" width="2.5703125" style="1544" hidden="1"/>
    <col min="8724" max="8961" width="20.5703125" style="1544" hidden="1"/>
    <col min="8962" max="8962" width="3.42578125" style="1544" hidden="1"/>
    <col min="8963" max="8963" width="20.5703125" style="1544" hidden="1"/>
    <col min="8964" max="8965" width="14.42578125" style="1544" hidden="1"/>
    <col min="8966" max="8966" width="1" style="1544" hidden="1"/>
    <col min="8967" max="8968" width="14.42578125" style="1544" hidden="1"/>
    <col min="8969" max="8969" width="1" style="1544" hidden="1"/>
    <col min="8970" max="8971" width="14.42578125" style="1544" hidden="1"/>
    <col min="8972" max="8972" width="1" style="1544" hidden="1"/>
    <col min="8973" max="8974" width="14.42578125" style="1544" hidden="1"/>
    <col min="8975" max="8975" width="1" style="1544" hidden="1"/>
    <col min="8976" max="8977" width="14.42578125" style="1544" hidden="1"/>
    <col min="8978" max="8978" width="1.42578125" style="1544" hidden="1"/>
    <col min="8979" max="8979" width="2.5703125" style="1544" hidden="1"/>
    <col min="8980" max="9217" width="20.5703125" style="1544" hidden="1"/>
    <col min="9218" max="9218" width="3.42578125" style="1544" hidden="1"/>
    <col min="9219" max="9219" width="20.5703125" style="1544" hidden="1"/>
    <col min="9220" max="9221" width="14.42578125" style="1544" hidden="1"/>
    <col min="9222" max="9222" width="1" style="1544" hidden="1"/>
    <col min="9223" max="9224" width="14.42578125" style="1544" hidden="1"/>
    <col min="9225" max="9225" width="1" style="1544" hidden="1"/>
    <col min="9226" max="9227" width="14.42578125" style="1544" hidden="1"/>
    <col min="9228" max="9228" width="1" style="1544" hidden="1"/>
    <col min="9229" max="9230" width="14.42578125" style="1544" hidden="1"/>
    <col min="9231" max="9231" width="1" style="1544" hidden="1"/>
    <col min="9232" max="9233" width="14.42578125" style="1544" hidden="1"/>
    <col min="9234" max="9234" width="1.42578125" style="1544" hidden="1"/>
    <col min="9235" max="9235" width="2.5703125" style="1544" hidden="1"/>
    <col min="9236" max="9473" width="20.5703125" style="1544" hidden="1"/>
    <col min="9474" max="9474" width="3.42578125" style="1544" hidden="1"/>
    <col min="9475" max="9475" width="20.5703125" style="1544" hidden="1"/>
    <col min="9476" max="9477" width="14.42578125" style="1544" hidden="1"/>
    <col min="9478" max="9478" width="1" style="1544" hidden="1"/>
    <col min="9479" max="9480" width="14.42578125" style="1544" hidden="1"/>
    <col min="9481" max="9481" width="1" style="1544" hidden="1"/>
    <col min="9482" max="9483" width="14.42578125" style="1544" hidden="1"/>
    <col min="9484" max="9484" width="1" style="1544" hidden="1"/>
    <col min="9485" max="9486" width="14.42578125" style="1544" hidden="1"/>
    <col min="9487" max="9487" width="1" style="1544" hidden="1"/>
    <col min="9488" max="9489" width="14.42578125" style="1544" hidden="1"/>
    <col min="9490" max="9490" width="1.42578125" style="1544" hidden="1"/>
    <col min="9491" max="9491" width="2.5703125" style="1544" hidden="1"/>
    <col min="9492" max="9729" width="20.5703125" style="1544" hidden="1"/>
    <col min="9730" max="9730" width="3.42578125" style="1544" hidden="1"/>
    <col min="9731" max="9731" width="20.5703125" style="1544" hidden="1"/>
    <col min="9732" max="9733" width="14.42578125" style="1544" hidden="1"/>
    <col min="9734" max="9734" width="1" style="1544" hidden="1"/>
    <col min="9735" max="9736" width="14.42578125" style="1544" hidden="1"/>
    <col min="9737" max="9737" width="1" style="1544" hidden="1"/>
    <col min="9738" max="9739" width="14.42578125" style="1544" hidden="1"/>
    <col min="9740" max="9740" width="1" style="1544" hidden="1"/>
    <col min="9741" max="9742" width="14.42578125" style="1544" hidden="1"/>
    <col min="9743" max="9743" width="1" style="1544" hidden="1"/>
    <col min="9744" max="9745" width="14.42578125" style="1544" hidden="1"/>
    <col min="9746" max="9746" width="1.42578125" style="1544" hidden="1"/>
    <col min="9747" max="9747" width="2.5703125" style="1544" hidden="1"/>
    <col min="9748" max="9985" width="20.5703125" style="1544" hidden="1"/>
    <col min="9986" max="9986" width="3.42578125" style="1544" hidden="1"/>
    <col min="9987" max="9987" width="20.5703125" style="1544" hidden="1"/>
    <col min="9988" max="9989" width="14.42578125" style="1544" hidden="1"/>
    <col min="9990" max="9990" width="1" style="1544" hidden="1"/>
    <col min="9991" max="9992" width="14.42578125" style="1544" hidden="1"/>
    <col min="9993" max="9993" width="1" style="1544" hidden="1"/>
    <col min="9994" max="9995" width="14.42578125" style="1544" hidden="1"/>
    <col min="9996" max="9996" width="1" style="1544" hidden="1"/>
    <col min="9997" max="9998" width="14.42578125" style="1544" hidden="1"/>
    <col min="9999" max="9999" width="1" style="1544" hidden="1"/>
    <col min="10000" max="10001" width="14.42578125" style="1544" hidden="1"/>
    <col min="10002" max="10002" width="1.42578125" style="1544" hidden="1"/>
    <col min="10003" max="10003" width="2.5703125" style="1544" hidden="1"/>
    <col min="10004" max="10241" width="20.5703125" style="1544" hidden="1"/>
    <col min="10242" max="10242" width="3.42578125" style="1544" hidden="1"/>
    <col min="10243" max="10243" width="20.5703125" style="1544" hidden="1"/>
    <col min="10244" max="10245" width="14.42578125" style="1544" hidden="1"/>
    <col min="10246" max="10246" width="1" style="1544" hidden="1"/>
    <col min="10247" max="10248" width="14.42578125" style="1544" hidden="1"/>
    <col min="10249" max="10249" width="1" style="1544" hidden="1"/>
    <col min="10250" max="10251" width="14.42578125" style="1544" hidden="1"/>
    <col min="10252" max="10252" width="1" style="1544" hidden="1"/>
    <col min="10253" max="10254" width="14.42578125" style="1544" hidden="1"/>
    <col min="10255" max="10255" width="1" style="1544" hidden="1"/>
    <col min="10256" max="10257" width="14.42578125" style="1544" hidden="1"/>
    <col min="10258" max="10258" width="1.42578125" style="1544" hidden="1"/>
    <col min="10259" max="10259" width="2.5703125" style="1544" hidden="1"/>
    <col min="10260" max="10497" width="20.5703125" style="1544" hidden="1"/>
    <col min="10498" max="10498" width="3.42578125" style="1544" hidden="1"/>
    <col min="10499" max="10499" width="20.5703125" style="1544" hidden="1"/>
    <col min="10500" max="10501" width="14.42578125" style="1544" hidden="1"/>
    <col min="10502" max="10502" width="1" style="1544" hidden="1"/>
    <col min="10503" max="10504" width="14.42578125" style="1544" hidden="1"/>
    <col min="10505" max="10505" width="1" style="1544" hidden="1"/>
    <col min="10506" max="10507" width="14.42578125" style="1544" hidden="1"/>
    <col min="10508" max="10508" width="1" style="1544" hidden="1"/>
    <col min="10509" max="10510" width="14.42578125" style="1544" hidden="1"/>
    <col min="10511" max="10511" width="1" style="1544" hidden="1"/>
    <col min="10512" max="10513" width="14.42578125" style="1544" hidden="1"/>
    <col min="10514" max="10514" width="1.42578125" style="1544" hidden="1"/>
    <col min="10515" max="10515" width="2.5703125" style="1544" hidden="1"/>
    <col min="10516" max="10753" width="20.5703125" style="1544" hidden="1"/>
    <col min="10754" max="10754" width="3.42578125" style="1544" hidden="1"/>
    <col min="10755" max="10755" width="20.5703125" style="1544" hidden="1"/>
    <col min="10756" max="10757" width="14.42578125" style="1544" hidden="1"/>
    <col min="10758" max="10758" width="1" style="1544" hidden="1"/>
    <col min="10759" max="10760" width="14.42578125" style="1544" hidden="1"/>
    <col min="10761" max="10761" width="1" style="1544" hidden="1"/>
    <col min="10762" max="10763" width="14.42578125" style="1544" hidden="1"/>
    <col min="10764" max="10764" width="1" style="1544" hidden="1"/>
    <col min="10765" max="10766" width="14.42578125" style="1544" hidden="1"/>
    <col min="10767" max="10767" width="1" style="1544" hidden="1"/>
    <col min="10768" max="10769" width="14.42578125" style="1544" hidden="1"/>
    <col min="10770" max="10770" width="1.42578125" style="1544" hidden="1"/>
    <col min="10771" max="10771" width="2.5703125" style="1544" hidden="1"/>
    <col min="10772" max="11009" width="20.5703125" style="1544" hidden="1"/>
    <col min="11010" max="11010" width="3.42578125" style="1544" hidden="1"/>
    <col min="11011" max="11011" width="20.5703125" style="1544" hidden="1"/>
    <col min="11012" max="11013" width="14.42578125" style="1544" hidden="1"/>
    <col min="11014" max="11014" width="1" style="1544" hidden="1"/>
    <col min="11015" max="11016" width="14.42578125" style="1544" hidden="1"/>
    <col min="11017" max="11017" width="1" style="1544" hidden="1"/>
    <col min="11018" max="11019" width="14.42578125" style="1544" hidden="1"/>
    <col min="11020" max="11020" width="1" style="1544" hidden="1"/>
    <col min="11021" max="11022" width="14.42578125" style="1544" hidden="1"/>
    <col min="11023" max="11023" width="1" style="1544" hidden="1"/>
    <col min="11024" max="11025" width="14.42578125" style="1544" hidden="1"/>
    <col min="11026" max="11026" width="1.42578125" style="1544" hidden="1"/>
    <col min="11027" max="11027" width="2.5703125" style="1544" hidden="1"/>
    <col min="11028" max="11265" width="20.5703125" style="1544" hidden="1"/>
    <col min="11266" max="11266" width="3.42578125" style="1544" hidden="1"/>
    <col min="11267" max="11267" width="20.5703125" style="1544" hidden="1"/>
    <col min="11268" max="11269" width="14.42578125" style="1544" hidden="1"/>
    <col min="11270" max="11270" width="1" style="1544" hidden="1"/>
    <col min="11271" max="11272" width="14.42578125" style="1544" hidden="1"/>
    <col min="11273" max="11273" width="1" style="1544" hidden="1"/>
    <col min="11274" max="11275" width="14.42578125" style="1544" hidden="1"/>
    <col min="11276" max="11276" width="1" style="1544" hidden="1"/>
    <col min="11277" max="11278" width="14.42578125" style="1544" hidden="1"/>
    <col min="11279" max="11279" width="1" style="1544" hidden="1"/>
    <col min="11280" max="11281" width="14.42578125" style="1544" hidden="1"/>
    <col min="11282" max="11282" width="1.42578125" style="1544" hidden="1"/>
    <col min="11283" max="11283" width="2.5703125" style="1544" hidden="1"/>
    <col min="11284" max="11521" width="20.5703125" style="1544" hidden="1"/>
    <col min="11522" max="11522" width="3.42578125" style="1544" hidden="1"/>
    <col min="11523" max="11523" width="20.5703125" style="1544" hidden="1"/>
    <col min="11524" max="11525" width="14.42578125" style="1544" hidden="1"/>
    <col min="11526" max="11526" width="1" style="1544" hidden="1"/>
    <col min="11527" max="11528" width="14.42578125" style="1544" hidden="1"/>
    <col min="11529" max="11529" width="1" style="1544" hidden="1"/>
    <col min="11530" max="11531" width="14.42578125" style="1544" hidden="1"/>
    <col min="11532" max="11532" width="1" style="1544" hidden="1"/>
    <col min="11533" max="11534" width="14.42578125" style="1544" hidden="1"/>
    <col min="11535" max="11535" width="1" style="1544" hidden="1"/>
    <col min="11536" max="11537" width="14.42578125" style="1544" hidden="1"/>
    <col min="11538" max="11538" width="1.42578125" style="1544" hidden="1"/>
    <col min="11539" max="11539" width="2.5703125" style="1544" hidden="1"/>
    <col min="11540" max="11777" width="20.5703125" style="1544" hidden="1"/>
    <col min="11778" max="11778" width="3.42578125" style="1544" hidden="1"/>
    <col min="11779" max="11779" width="20.5703125" style="1544" hidden="1"/>
    <col min="11780" max="11781" width="14.42578125" style="1544" hidden="1"/>
    <col min="11782" max="11782" width="1" style="1544" hidden="1"/>
    <col min="11783" max="11784" width="14.42578125" style="1544" hidden="1"/>
    <col min="11785" max="11785" width="1" style="1544" hidden="1"/>
    <col min="11786" max="11787" width="14.42578125" style="1544" hidden="1"/>
    <col min="11788" max="11788" width="1" style="1544" hidden="1"/>
    <col min="11789" max="11790" width="14.42578125" style="1544" hidden="1"/>
    <col min="11791" max="11791" width="1" style="1544" hidden="1"/>
    <col min="11792" max="11793" width="14.42578125" style="1544" hidden="1"/>
    <col min="11794" max="11794" width="1.42578125" style="1544" hidden="1"/>
    <col min="11795" max="11795" width="2.5703125" style="1544" hidden="1"/>
    <col min="11796" max="12033" width="20.5703125" style="1544" hidden="1"/>
    <col min="12034" max="12034" width="3.42578125" style="1544" hidden="1"/>
    <col min="12035" max="12035" width="20.5703125" style="1544" hidden="1"/>
    <col min="12036" max="12037" width="14.42578125" style="1544" hidden="1"/>
    <col min="12038" max="12038" width="1" style="1544" hidden="1"/>
    <col min="12039" max="12040" width="14.42578125" style="1544" hidden="1"/>
    <col min="12041" max="12041" width="1" style="1544" hidden="1"/>
    <col min="12042" max="12043" width="14.42578125" style="1544" hidden="1"/>
    <col min="12044" max="12044" width="1" style="1544" hidden="1"/>
    <col min="12045" max="12046" width="14.42578125" style="1544" hidden="1"/>
    <col min="12047" max="12047" width="1" style="1544" hidden="1"/>
    <col min="12048" max="12049" width="14.42578125" style="1544" hidden="1"/>
    <col min="12050" max="12050" width="1.42578125" style="1544" hidden="1"/>
    <col min="12051" max="12051" width="2.5703125" style="1544" hidden="1"/>
    <col min="12052" max="12289" width="20.5703125" style="1544" hidden="1"/>
    <col min="12290" max="12290" width="3.42578125" style="1544" hidden="1"/>
    <col min="12291" max="12291" width="20.5703125" style="1544" hidden="1"/>
    <col min="12292" max="12293" width="14.42578125" style="1544" hidden="1"/>
    <col min="12294" max="12294" width="1" style="1544" hidden="1"/>
    <col min="12295" max="12296" width="14.42578125" style="1544" hidden="1"/>
    <col min="12297" max="12297" width="1" style="1544" hidden="1"/>
    <col min="12298" max="12299" width="14.42578125" style="1544" hidden="1"/>
    <col min="12300" max="12300" width="1" style="1544" hidden="1"/>
    <col min="12301" max="12302" width="14.42578125" style="1544" hidden="1"/>
    <col min="12303" max="12303" width="1" style="1544" hidden="1"/>
    <col min="12304" max="12305" width="14.42578125" style="1544" hidden="1"/>
    <col min="12306" max="12306" width="1.42578125" style="1544" hidden="1"/>
    <col min="12307" max="12307" width="2.5703125" style="1544" hidden="1"/>
    <col min="12308" max="12545" width="20.5703125" style="1544" hidden="1"/>
    <col min="12546" max="12546" width="3.42578125" style="1544" hidden="1"/>
    <col min="12547" max="12547" width="20.5703125" style="1544" hidden="1"/>
    <col min="12548" max="12549" width="14.42578125" style="1544" hidden="1"/>
    <col min="12550" max="12550" width="1" style="1544" hidden="1"/>
    <col min="12551" max="12552" width="14.42578125" style="1544" hidden="1"/>
    <col min="12553" max="12553" width="1" style="1544" hidden="1"/>
    <col min="12554" max="12555" width="14.42578125" style="1544" hidden="1"/>
    <col min="12556" max="12556" width="1" style="1544" hidden="1"/>
    <col min="12557" max="12558" width="14.42578125" style="1544" hidden="1"/>
    <col min="12559" max="12559" width="1" style="1544" hidden="1"/>
    <col min="12560" max="12561" width="14.42578125" style="1544" hidden="1"/>
    <col min="12562" max="12562" width="1.42578125" style="1544" hidden="1"/>
    <col min="12563" max="12563" width="2.5703125" style="1544" hidden="1"/>
    <col min="12564" max="12801" width="20.5703125" style="1544" hidden="1"/>
    <col min="12802" max="12802" width="3.42578125" style="1544" hidden="1"/>
    <col min="12803" max="12803" width="20.5703125" style="1544" hidden="1"/>
    <col min="12804" max="12805" width="14.42578125" style="1544" hidden="1"/>
    <col min="12806" max="12806" width="1" style="1544" hidden="1"/>
    <col min="12807" max="12808" width="14.42578125" style="1544" hidden="1"/>
    <col min="12809" max="12809" width="1" style="1544" hidden="1"/>
    <col min="12810" max="12811" width="14.42578125" style="1544" hidden="1"/>
    <col min="12812" max="12812" width="1" style="1544" hidden="1"/>
    <col min="12813" max="12814" width="14.42578125" style="1544" hidden="1"/>
    <col min="12815" max="12815" width="1" style="1544" hidden="1"/>
    <col min="12816" max="12817" width="14.42578125" style="1544" hidden="1"/>
    <col min="12818" max="12818" width="1.42578125" style="1544" hidden="1"/>
    <col min="12819" max="12819" width="2.5703125" style="1544" hidden="1"/>
    <col min="12820" max="13057" width="20.5703125" style="1544" hidden="1"/>
    <col min="13058" max="13058" width="3.42578125" style="1544" hidden="1"/>
    <col min="13059" max="13059" width="20.5703125" style="1544" hidden="1"/>
    <col min="13060" max="13061" width="14.42578125" style="1544" hidden="1"/>
    <col min="13062" max="13062" width="1" style="1544" hidden="1"/>
    <col min="13063" max="13064" width="14.42578125" style="1544" hidden="1"/>
    <col min="13065" max="13065" width="1" style="1544" hidden="1"/>
    <col min="13066" max="13067" width="14.42578125" style="1544" hidden="1"/>
    <col min="13068" max="13068" width="1" style="1544" hidden="1"/>
    <col min="13069" max="13070" width="14.42578125" style="1544" hidden="1"/>
    <col min="13071" max="13071" width="1" style="1544" hidden="1"/>
    <col min="13072" max="13073" width="14.42578125" style="1544" hidden="1"/>
    <col min="13074" max="13074" width="1.42578125" style="1544" hidden="1"/>
    <col min="13075" max="13075" width="2.5703125" style="1544" hidden="1"/>
    <col min="13076" max="13313" width="20.5703125" style="1544" hidden="1"/>
    <col min="13314" max="13314" width="3.42578125" style="1544" hidden="1"/>
    <col min="13315" max="13315" width="20.5703125" style="1544" hidden="1"/>
    <col min="13316" max="13317" width="14.42578125" style="1544" hidden="1"/>
    <col min="13318" max="13318" width="1" style="1544" hidden="1"/>
    <col min="13319" max="13320" width="14.42578125" style="1544" hidden="1"/>
    <col min="13321" max="13321" width="1" style="1544" hidden="1"/>
    <col min="13322" max="13323" width="14.42578125" style="1544" hidden="1"/>
    <col min="13324" max="13324" width="1" style="1544" hidden="1"/>
    <col min="13325" max="13326" width="14.42578125" style="1544" hidden="1"/>
    <col min="13327" max="13327" width="1" style="1544" hidden="1"/>
    <col min="13328" max="13329" width="14.42578125" style="1544" hidden="1"/>
    <col min="13330" max="13330" width="1.42578125" style="1544" hidden="1"/>
    <col min="13331" max="13331" width="2.5703125" style="1544" hidden="1"/>
    <col min="13332" max="13569" width="20.5703125" style="1544" hidden="1"/>
    <col min="13570" max="13570" width="3.42578125" style="1544" hidden="1"/>
    <col min="13571" max="13571" width="20.5703125" style="1544" hidden="1"/>
    <col min="13572" max="13573" width="14.42578125" style="1544" hidden="1"/>
    <col min="13574" max="13574" width="1" style="1544" hidden="1"/>
    <col min="13575" max="13576" width="14.42578125" style="1544" hidden="1"/>
    <col min="13577" max="13577" width="1" style="1544" hidden="1"/>
    <col min="13578" max="13579" width="14.42578125" style="1544" hidden="1"/>
    <col min="13580" max="13580" width="1" style="1544" hidden="1"/>
    <col min="13581" max="13582" width="14.42578125" style="1544" hidden="1"/>
    <col min="13583" max="13583" width="1" style="1544" hidden="1"/>
    <col min="13584" max="13585" width="14.42578125" style="1544" hidden="1"/>
    <col min="13586" max="13586" width="1.42578125" style="1544" hidden="1"/>
    <col min="13587" max="13587" width="2.5703125" style="1544" hidden="1"/>
    <col min="13588" max="13825" width="20.5703125" style="1544" hidden="1"/>
    <col min="13826" max="13826" width="3.42578125" style="1544" hidden="1"/>
    <col min="13827" max="13827" width="20.5703125" style="1544" hidden="1"/>
    <col min="13828" max="13829" width="14.42578125" style="1544" hidden="1"/>
    <col min="13830" max="13830" width="1" style="1544" hidden="1"/>
    <col min="13831" max="13832" width="14.42578125" style="1544" hidden="1"/>
    <col min="13833" max="13833" width="1" style="1544" hidden="1"/>
    <col min="13834" max="13835" width="14.42578125" style="1544" hidden="1"/>
    <col min="13836" max="13836" width="1" style="1544" hidden="1"/>
    <col min="13837" max="13838" width="14.42578125" style="1544" hidden="1"/>
    <col min="13839" max="13839" width="1" style="1544" hidden="1"/>
    <col min="13840" max="13841" width="14.42578125" style="1544" hidden="1"/>
    <col min="13842" max="13842" width="1.42578125" style="1544" hidden="1"/>
    <col min="13843" max="13843" width="2.5703125" style="1544" hidden="1"/>
    <col min="13844" max="14081" width="20.5703125" style="1544" hidden="1"/>
    <col min="14082" max="14082" width="3.42578125" style="1544" hidden="1"/>
    <col min="14083" max="14083" width="20.5703125" style="1544" hidden="1"/>
    <col min="14084" max="14085" width="14.42578125" style="1544" hidden="1"/>
    <col min="14086" max="14086" width="1" style="1544" hidden="1"/>
    <col min="14087" max="14088" width="14.42578125" style="1544" hidden="1"/>
    <col min="14089" max="14089" width="1" style="1544" hidden="1"/>
    <col min="14090" max="14091" width="14.42578125" style="1544" hidden="1"/>
    <col min="14092" max="14092" width="1" style="1544" hidden="1"/>
    <col min="14093" max="14094" width="14.42578125" style="1544" hidden="1"/>
    <col min="14095" max="14095" width="1" style="1544" hidden="1"/>
    <col min="14096" max="14097" width="14.42578125" style="1544" hidden="1"/>
    <col min="14098" max="14098" width="1.42578125" style="1544" hidden="1"/>
    <col min="14099" max="14099" width="2.5703125" style="1544" hidden="1"/>
    <col min="14100" max="14337" width="20.5703125" style="1544" hidden="1"/>
    <col min="14338" max="14338" width="3.42578125" style="1544" hidden="1"/>
    <col min="14339" max="14339" width="20.5703125" style="1544" hidden="1"/>
    <col min="14340" max="14341" width="14.42578125" style="1544" hidden="1"/>
    <col min="14342" max="14342" width="1" style="1544" hidden="1"/>
    <col min="14343" max="14344" width="14.42578125" style="1544" hidden="1"/>
    <col min="14345" max="14345" width="1" style="1544" hidden="1"/>
    <col min="14346" max="14347" width="14.42578125" style="1544" hidden="1"/>
    <col min="14348" max="14348" width="1" style="1544" hidden="1"/>
    <col min="14349" max="14350" width="14.42578125" style="1544" hidden="1"/>
    <col min="14351" max="14351" width="1" style="1544" hidden="1"/>
    <col min="14352" max="14353" width="14.42578125" style="1544" hidden="1"/>
    <col min="14354" max="14354" width="1.42578125" style="1544" hidden="1"/>
    <col min="14355" max="14355" width="2.5703125" style="1544" hidden="1"/>
    <col min="14356" max="14593" width="20.5703125" style="1544" hidden="1"/>
    <col min="14594" max="14594" width="3.42578125" style="1544" hidden="1"/>
    <col min="14595" max="14595" width="20.5703125" style="1544" hidden="1"/>
    <col min="14596" max="14597" width="14.42578125" style="1544" hidden="1"/>
    <col min="14598" max="14598" width="1" style="1544" hidden="1"/>
    <col min="14599" max="14600" width="14.42578125" style="1544" hidden="1"/>
    <col min="14601" max="14601" width="1" style="1544" hidden="1"/>
    <col min="14602" max="14603" width="14.42578125" style="1544" hidden="1"/>
    <col min="14604" max="14604" width="1" style="1544" hidden="1"/>
    <col min="14605" max="14606" width="14.42578125" style="1544" hidden="1"/>
    <col min="14607" max="14607" width="1" style="1544" hidden="1"/>
    <col min="14608" max="14609" width="14.42578125" style="1544" hidden="1"/>
    <col min="14610" max="14610" width="1.42578125" style="1544" hidden="1"/>
    <col min="14611" max="14611" width="2.5703125" style="1544" hidden="1"/>
    <col min="14612" max="14849" width="20.5703125" style="1544" hidden="1"/>
    <col min="14850" max="14850" width="3.42578125" style="1544" hidden="1"/>
    <col min="14851" max="14851" width="20.5703125" style="1544" hidden="1"/>
    <col min="14852" max="14853" width="14.42578125" style="1544" hidden="1"/>
    <col min="14854" max="14854" width="1" style="1544" hidden="1"/>
    <col min="14855" max="14856" width="14.42578125" style="1544" hidden="1"/>
    <col min="14857" max="14857" width="1" style="1544" hidden="1"/>
    <col min="14858" max="14859" width="14.42578125" style="1544" hidden="1"/>
    <col min="14860" max="14860" width="1" style="1544" hidden="1"/>
    <col min="14861" max="14862" width="14.42578125" style="1544" hidden="1"/>
    <col min="14863" max="14863" width="1" style="1544" hidden="1"/>
    <col min="14864" max="14865" width="14.42578125" style="1544" hidden="1"/>
    <col min="14866" max="14866" width="1.42578125" style="1544" hidden="1"/>
    <col min="14867" max="14867" width="2.5703125" style="1544" hidden="1"/>
    <col min="14868" max="15105" width="20.5703125" style="1544" hidden="1"/>
    <col min="15106" max="15106" width="3.42578125" style="1544" hidden="1"/>
    <col min="15107" max="15107" width="20.5703125" style="1544" hidden="1"/>
    <col min="15108" max="15109" width="14.42578125" style="1544" hidden="1"/>
    <col min="15110" max="15110" width="1" style="1544" hidden="1"/>
    <col min="15111" max="15112" width="14.42578125" style="1544" hidden="1"/>
    <col min="15113" max="15113" width="1" style="1544" hidden="1"/>
    <col min="15114" max="15115" width="14.42578125" style="1544" hidden="1"/>
    <col min="15116" max="15116" width="1" style="1544" hidden="1"/>
    <col min="15117" max="15118" width="14.42578125" style="1544" hidden="1"/>
    <col min="15119" max="15119" width="1" style="1544" hidden="1"/>
    <col min="15120" max="15121" width="14.42578125" style="1544" hidden="1"/>
    <col min="15122" max="15122" width="1.42578125" style="1544" hidden="1"/>
    <col min="15123" max="15123" width="2.5703125" style="1544" hidden="1"/>
    <col min="15124" max="15361" width="20.5703125" style="1544" hidden="1"/>
    <col min="15362" max="15362" width="3.42578125" style="1544" hidden="1"/>
    <col min="15363" max="15363" width="20.5703125" style="1544" hidden="1"/>
    <col min="15364" max="15365" width="14.42578125" style="1544" hidden="1"/>
    <col min="15366" max="15366" width="1" style="1544" hidden="1"/>
    <col min="15367" max="15368" width="14.42578125" style="1544" hidden="1"/>
    <col min="15369" max="15369" width="1" style="1544" hidden="1"/>
    <col min="15370" max="15371" width="14.42578125" style="1544" hidden="1"/>
    <col min="15372" max="15372" width="1" style="1544" hidden="1"/>
    <col min="15373" max="15374" width="14.42578125" style="1544" hidden="1"/>
    <col min="15375" max="15375" width="1" style="1544" hidden="1"/>
    <col min="15376" max="15377" width="14.42578125" style="1544" hidden="1"/>
    <col min="15378" max="15378" width="1.42578125" style="1544" hidden="1"/>
    <col min="15379" max="15379" width="2.5703125" style="1544" hidden="1"/>
    <col min="15380" max="15617" width="20.5703125" style="1544" hidden="1"/>
    <col min="15618" max="15618" width="3.42578125" style="1544" hidden="1"/>
    <col min="15619" max="15619" width="20.5703125" style="1544" hidden="1"/>
    <col min="15620" max="15621" width="14.42578125" style="1544" hidden="1"/>
    <col min="15622" max="15622" width="1" style="1544" hidden="1"/>
    <col min="15623" max="15624" width="14.42578125" style="1544" hidden="1"/>
    <col min="15625" max="15625" width="1" style="1544" hidden="1"/>
    <col min="15626" max="15627" width="14.42578125" style="1544" hidden="1"/>
    <col min="15628" max="15628" width="1" style="1544" hidden="1"/>
    <col min="15629" max="15630" width="14.42578125" style="1544" hidden="1"/>
    <col min="15631" max="15631" width="1" style="1544" hidden="1"/>
    <col min="15632" max="15633" width="14.42578125" style="1544" hidden="1"/>
    <col min="15634" max="15634" width="1.42578125" style="1544" hidden="1"/>
    <col min="15635" max="15635" width="2.5703125" style="1544" hidden="1"/>
    <col min="15636" max="15873" width="20.5703125" style="1544" hidden="1"/>
    <col min="15874" max="15874" width="3.42578125" style="1544" hidden="1"/>
    <col min="15875" max="15875" width="20.5703125" style="1544" hidden="1"/>
    <col min="15876" max="15877" width="14.42578125" style="1544" hidden="1"/>
    <col min="15878" max="15878" width="1" style="1544" hidden="1"/>
    <col min="15879" max="15880" width="14.42578125" style="1544" hidden="1"/>
    <col min="15881" max="15881" width="1" style="1544" hidden="1"/>
    <col min="15882" max="15883" width="14.42578125" style="1544" hidden="1"/>
    <col min="15884" max="15884" width="1" style="1544" hidden="1"/>
    <col min="15885" max="15886" width="14.42578125" style="1544" hidden="1"/>
    <col min="15887" max="15887" width="1" style="1544" hidden="1"/>
    <col min="15888" max="15889" width="14.42578125" style="1544" hidden="1"/>
    <col min="15890" max="15890" width="1.42578125" style="1544" hidden="1"/>
    <col min="15891" max="15891" width="2.5703125" style="1544" hidden="1"/>
    <col min="15892" max="16129" width="20.5703125" style="1544" hidden="1"/>
    <col min="16130" max="16130" width="3.42578125" style="1544" hidden="1"/>
    <col min="16131" max="16131" width="20.5703125" style="1544" hidden="1"/>
    <col min="16132" max="16133" width="14.42578125" style="1544" hidden="1"/>
    <col min="16134" max="16134" width="1" style="1544" hidden="1"/>
    <col min="16135" max="16136" width="14.42578125" style="1544" hidden="1"/>
    <col min="16137" max="16137" width="1" style="1544" hidden="1"/>
    <col min="16138" max="16139" width="14.42578125" style="1544" hidden="1"/>
    <col min="16140" max="16140" width="1" style="1544" hidden="1"/>
    <col min="16141" max="16142" width="14.42578125" style="1544" hidden="1"/>
    <col min="16143" max="16143" width="1" style="1544" hidden="1"/>
    <col min="16144" max="16145" width="14.42578125" style="1544" hidden="1"/>
    <col min="16146" max="16146" width="1.42578125" style="1544" hidden="1"/>
    <col min="16147" max="16147" width="2.5703125" style="1544" hidden="1"/>
    <col min="16148" max="16148" width="14.42578125" style="1544" hidden="1"/>
    <col min="16149" max="16149" width="1.42578125" style="1544" hidden="1"/>
    <col min="16150" max="16150" width="2.5703125" style="1544" hidden="1"/>
    <col min="16151" max="16384" width="20.5703125" style="1544" hidden="1"/>
  </cols>
  <sheetData>
    <row r="1" spans="1:28" ht="12" customHeight="1">
      <c r="B1" s="141" t="s">
        <v>126</v>
      </c>
      <c r="C1" s="1546"/>
      <c r="D1" s="1598"/>
      <c r="E1" s="1598"/>
      <c r="F1" s="1546"/>
      <c r="G1" s="1546"/>
      <c r="H1" s="1546"/>
      <c r="I1" s="1546"/>
      <c r="J1" s="1546"/>
      <c r="K1" s="1546"/>
      <c r="L1" s="1546"/>
      <c r="M1" s="1546"/>
      <c r="N1" s="1546"/>
      <c r="O1" s="1546"/>
      <c r="P1" s="1546"/>
      <c r="Q1" s="1546"/>
      <c r="R1" s="1546"/>
      <c r="S1" s="1546"/>
    </row>
    <row r="2" spans="1:28" s="1537" customFormat="1" ht="20.100000000000001" customHeight="1">
      <c r="A2" s="1538"/>
      <c r="B2" s="1402" t="s">
        <v>19</v>
      </c>
      <c r="C2" s="1378"/>
      <c r="D2" s="1378"/>
      <c r="E2" s="1378"/>
      <c r="F2" s="1378"/>
      <c r="G2" s="1378"/>
      <c r="H2" s="1378"/>
      <c r="I2" s="1378"/>
      <c r="J2" s="1378"/>
      <c r="K2" s="1378"/>
      <c r="L2" s="1378"/>
      <c r="M2" s="1378"/>
      <c r="N2" s="1378"/>
      <c r="O2" s="1378"/>
      <c r="P2" s="1378"/>
      <c r="Q2" s="1378"/>
      <c r="R2" s="1539"/>
      <c r="S2" s="1538"/>
    </row>
    <row r="3" spans="1:28" s="1547" customFormat="1" ht="15" customHeight="1">
      <c r="A3" s="1549"/>
      <c r="B3" s="2228" t="s">
        <v>205</v>
      </c>
      <c r="C3" s="2229"/>
      <c r="D3" s="2225" t="str">
        <f>CurrQtr</f>
        <v>Q3 2022</v>
      </c>
      <c r="E3" s="2226"/>
      <c r="F3" s="2227"/>
      <c r="G3" s="2226" t="str">
        <f>LastQtr</f>
        <v>Q2 2022</v>
      </c>
      <c r="H3" s="2226"/>
      <c r="I3" s="2226"/>
      <c r="J3" s="2226" t="str">
        <f>Last2Qtr</f>
        <v>Q1 2022</v>
      </c>
      <c r="K3" s="2226"/>
      <c r="L3" s="2226"/>
      <c r="M3" s="2226" t="str">
        <f>Last3Qtr</f>
        <v>Q4 2021</v>
      </c>
      <c r="N3" s="2226"/>
      <c r="O3" s="2226"/>
      <c r="P3" s="2226" t="str">
        <f>Last4Qtr</f>
        <v>Q3 2021</v>
      </c>
      <c r="Q3" s="2226"/>
      <c r="R3" s="2227"/>
      <c r="S3" s="1549"/>
    </row>
    <row r="4" spans="1:28" s="1589" customFormat="1" ht="25.5">
      <c r="A4" s="1590"/>
      <c r="B4" s="2230"/>
      <c r="C4" s="2231"/>
      <c r="D4" s="1597" t="s">
        <v>1314</v>
      </c>
      <c r="E4" s="1596" t="s">
        <v>1313</v>
      </c>
      <c r="F4" s="1591"/>
      <c r="G4" s="1596" t="s">
        <v>1314</v>
      </c>
      <c r="H4" s="1596" t="s">
        <v>1313</v>
      </c>
      <c r="I4" s="1596"/>
      <c r="J4" s="1596" t="s">
        <v>1314</v>
      </c>
      <c r="K4" s="1596" t="s">
        <v>1313</v>
      </c>
      <c r="L4" s="1596"/>
      <c r="M4" s="1596" t="s">
        <v>1314</v>
      </c>
      <c r="N4" s="1596" t="s">
        <v>1313</v>
      </c>
      <c r="O4" s="1596"/>
      <c r="P4" s="1596" t="s">
        <v>1314</v>
      </c>
      <c r="Q4" s="1596" t="s">
        <v>1313</v>
      </c>
      <c r="R4" s="1595"/>
      <c r="S4" s="1590"/>
    </row>
    <row r="5" spans="1:28" s="1589" customFormat="1" ht="17.25" customHeight="1">
      <c r="A5" s="1590"/>
      <c r="B5" s="2232"/>
      <c r="C5" s="2233"/>
      <c r="D5" s="1594" t="s">
        <v>1312</v>
      </c>
      <c r="E5" s="1592" t="s">
        <v>1312</v>
      </c>
      <c r="F5" s="1593"/>
      <c r="G5" s="1592" t="s">
        <v>1312</v>
      </c>
      <c r="H5" s="1592" t="s">
        <v>1312</v>
      </c>
      <c r="I5" s="1592"/>
      <c r="J5" s="1592" t="s">
        <v>1312</v>
      </c>
      <c r="K5" s="1592" t="s">
        <v>1312</v>
      </c>
      <c r="L5" s="1592"/>
      <c r="M5" s="1592" t="s">
        <v>1312</v>
      </c>
      <c r="N5" s="1592" t="s">
        <v>1312</v>
      </c>
      <c r="O5" s="1592"/>
      <c r="P5" s="1592" t="s">
        <v>1312</v>
      </c>
      <c r="Q5" s="1592" t="s">
        <v>1312</v>
      </c>
      <c r="R5" s="1591"/>
      <c r="S5" s="1590"/>
    </row>
    <row r="6" spans="1:28" s="1576" customFormat="1" ht="15">
      <c r="A6" s="1562"/>
      <c r="B6" s="1588" t="s">
        <v>1311</v>
      </c>
      <c r="C6" s="1587"/>
      <c r="D6" s="1586"/>
      <c r="E6" s="1584"/>
      <c r="F6" s="1583"/>
      <c r="G6" s="1585"/>
      <c r="H6" s="1584"/>
      <c r="I6" s="1584"/>
      <c r="J6" s="1585"/>
      <c r="K6" s="1584"/>
      <c r="L6" s="1584"/>
      <c r="M6" s="1585"/>
      <c r="N6" s="1584"/>
      <c r="O6" s="1584"/>
      <c r="P6" s="1585"/>
      <c r="Q6" s="1584"/>
      <c r="R6" s="1583"/>
      <c r="S6" s="1562"/>
    </row>
    <row r="7" spans="1:28" s="1560" customFormat="1" ht="15">
      <c r="A7" s="1561"/>
      <c r="B7" s="1575" t="s">
        <v>1421</v>
      </c>
      <c r="C7" s="1574"/>
      <c r="D7" s="1573">
        <v>0.01</v>
      </c>
      <c r="E7" s="1572">
        <v>0.44</v>
      </c>
      <c r="F7" s="1570"/>
      <c r="G7" s="1571">
        <v>0.03</v>
      </c>
      <c r="H7" s="1571">
        <v>0.5</v>
      </c>
      <c r="I7" s="1571">
        <v>0</v>
      </c>
      <c r="J7" s="1571">
        <v>0.04</v>
      </c>
      <c r="K7" s="1571">
        <v>0.47000000000000003</v>
      </c>
      <c r="L7" s="1571">
        <v>0</v>
      </c>
      <c r="M7" s="1571">
        <v>0.05</v>
      </c>
      <c r="N7" s="1571">
        <v>0.48</v>
      </c>
      <c r="O7" s="1571">
        <v>0</v>
      </c>
      <c r="P7" s="1571">
        <v>0.1</v>
      </c>
      <c r="Q7" s="1571">
        <v>0.37</v>
      </c>
      <c r="R7" s="1570">
        <v>0</v>
      </c>
      <c r="S7" s="1561"/>
    </row>
    <row r="8" spans="1:28" s="1560" customFormat="1" ht="12.75">
      <c r="A8" s="1561"/>
      <c r="B8" s="1575" t="s">
        <v>1310</v>
      </c>
      <c r="C8" s="1574"/>
      <c r="D8" s="1582">
        <v>0</v>
      </c>
      <c r="E8" s="1572">
        <v>0.05</v>
      </c>
      <c r="F8" s="1570"/>
      <c r="G8" s="1581">
        <v>0</v>
      </c>
      <c r="H8" s="1571">
        <v>0.06</v>
      </c>
      <c r="I8" s="1571">
        <v>0</v>
      </c>
      <c r="J8" s="1581">
        <v>0</v>
      </c>
      <c r="K8" s="1571">
        <v>0.04</v>
      </c>
      <c r="L8" s="1571">
        <v>0</v>
      </c>
      <c r="M8" s="1581">
        <v>0</v>
      </c>
      <c r="N8" s="1571">
        <v>0.05</v>
      </c>
      <c r="O8" s="1571">
        <v>0</v>
      </c>
      <c r="P8" s="1581">
        <v>0</v>
      </c>
      <c r="Q8" s="1571">
        <v>0.05</v>
      </c>
      <c r="R8" s="1570">
        <v>0</v>
      </c>
      <c r="S8" s="1561"/>
      <c r="AB8" s="1576"/>
    </row>
    <row r="9" spans="1:28" s="1560" customFormat="1" ht="12.75">
      <c r="A9" s="1561"/>
      <c r="B9" s="1575" t="s">
        <v>1309</v>
      </c>
      <c r="C9" s="1574"/>
      <c r="D9" s="1582">
        <v>0</v>
      </c>
      <c r="E9" s="1572">
        <v>0.46</v>
      </c>
      <c r="F9" s="1570"/>
      <c r="G9" s="1581">
        <v>0</v>
      </c>
      <c r="H9" s="1571">
        <v>0.42</v>
      </c>
      <c r="I9" s="1571">
        <v>0</v>
      </c>
      <c r="J9" s="1581">
        <v>0</v>
      </c>
      <c r="K9" s="1571">
        <v>0.37</v>
      </c>
      <c r="L9" s="1571">
        <v>0</v>
      </c>
      <c r="M9" s="1581">
        <v>0</v>
      </c>
      <c r="N9" s="1571">
        <v>0.15</v>
      </c>
      <c r="O9" s="1571">
        <v>0</v>
      </c>
      <c r="P9" s="1581">
        <v>0</v>
      </c>
      <c r="Q9" s="1571">
        <v>0.25</v>
      </c>
      <c r="R9" s="1570">
        <v>0</v>
      </c>
      <c r="S9" s="1561"/>
      <c r="AB9" s="1576"/>
    </row>
    <row r="10" spans="1:28" s="1560" customFormat="1" ht="12.75">
      <c r="A10" s="1561"/>
      <c r="B10" s="1580"/>
      <c r="C10" s="1579"/>
      <c r="D10" s="1573"/>
      <c r="E10" s="1572"/>
      <c r="F10" s="1570"/>
      <c r="G10" s="1571"/>
      <c r="H10" s="1571"/>
      <c r="I10" s="1571"/>
      <c r="J10" s="1571"/>
      <c r="K10" s="1571"/>
      <c r="L10" s="1571"/>
      <c r="M10" s="1571"/>
      <c r="N10" s="1571"/>
      <c r="O10" s="1571"/>
      <c r="P10" s="1571"/>
      <c r="Q10" s="1571"/>
      <c r="R10" s="1570"/>
      <c r="S10" s="1561"/>
      <c r="AB10" s="1576"/>
    </row>
    <row r="11" spans="1:28" s="1576" customFormat="1" ht="15">
      <c r="A11" s="1562"/>
      <c r="B11" s="1578" t="s">
        <v>1308</v>
      </c>
      <c r="C11" s="1577"/>
      <c r="D11" s="1573"/>
      <c r="E11" s="1572"/>
      <c r="F11" s="1570"/>
      <c r="G11" s="1571"/>
      <c r="H11" s="1571"/>
      <c r="I11" s="1571"/>
      <c r="J11" s="1571"/>
      <c r="K11" s="1571"/>
      <c r="L11" s="1571"/>
      <c r="M11" s="1571"/>
      <c r="N11" s="1571"/>
      <c r="O11" s="1571"/>
      <c r="P11" s="1571"/>
      <c r="Q11" s="1571"/>
      <c r="R11" s="1570"/>
      <c r="S11" s="1562"/>
    </row>
    <row r="12" spans="1:28" s="1560" customFormat="1" ht="12.75">
      <c r="A12" s="1561"/>
      <c r="B12" s="1575" t="s">
        <v>1307</v>
      </c>
      <c r="C12" s="1574"/>
      <c r="D12" s="1573">
        <v>0</v>
      </c>
      <c r="E12" s="1572">
        <v>0.08</v>
      </c>
      <c r="F12" s="1570"/>
      <c r="G12" s="1571">
        <v>0</v>
      </c>
      <c r="H12" s="1571">
        <v>0.08</v>
      </c>
      <c r="I12" s="1571">
        <v>0</v>
      </c>
      <c r="J12" s="1571">
        <v>0</v>
      </c>
      <c r="K12" s="1571">
        <v>0.08</v>
      </c>
      <c r="L12" s="1571">
        <v>0</v>
      </c>
      <c r="M12" s="1571">
        <v>0</v>
      </c>
      <c r="N12" s="1571">
        <v>0.1</v>
      </c>
      <c r="O12" s="1571">
        <v>0</v>
      </c>
      <c r="P12" s="1571">
        <v>0.01</v>
      </c>
      <c r="Q12" s="1571">
        <v>0.1</v>
      </c>
      <c r="R12" s="1570">
        <v>0</v>
      </c>
      <c r="S12" s="1561"/>
    </row>
    <row r="13" spans="1:28" s="1560" customFormat="1" ht="12.75">
      <c r="A13" s="1561"/>
      <c r="B13" s="1575" t="s">
        <v>1306</v>
      </c>
      <c r="C13" s="1574"/>
      <c r="D13" s="1573">
        <v>1.92</v>
      </c>
      <c r="E13" s="1572">
        <v>2.89</v>
      </c>
      <c r="F13" s="1570"/>
      <c r="G13" s="1571">
        <v>1.79</v>
      </c>
      <c r="H13" s="1571">
        <v>3.0300000000000002</v>
      </c>
      <c r="I13" s="1571">
        <v>0</v>
      </c>
      <c r="J13" s="1571">
        <v>1.9300000000000002</v>
      </c>
      <c r="K13" s="1571">
        <v>3.1399999999999997</v>
      </c>
      <c r="L13" s="1571">
        <v>0</v>
      </c>
      <c r="M13" s="1571">
        <v>2.06</v>
      </c>
      <c r="N13" s="1571">
        <v>3.1199999999999997</v>
      </c>
      <c r="O13" s="1571">
        <v>0</v>
      </c>
      <c r="P13" s="1571">
        <v>2.2599999999999998</v>
      </c>
      <c r="Q13" s="1571">
        <v>3.2800000000000002</v>
      </c>
      <c r="R13" s="1570">
        <v>0</v>
      </c>
      <c r="S13" s="1561"/>
    </row>
    <row r="14" spans="1:28" s="1560" customFormat="1" ht="12.75">
      <c r="A14" s="1561"/>
      <c r="B14" s="1569" t="s">
        <v>1305</v>
      </c>
      <c r="C14" s="1568"/>
      <c r="D14" s="1567">
        <v>0.34</v>
      </c>
      <c r="E14" s="1566">
        <v>1.38</v>
      </c>
      <c r="F14" s="1564"/>
      <c r="G14" s="1565">
        <v>0.38999999999999996</v>
      </c>
      <c r="H14" s="1565">
        <v>1.38</v>
      </c>
      <c r="I14" s="1565">
        <v>0</v>
      </c>
      <c r="J14" s="1565">
        <v>0.44999999999999996</v>
      </c>
      <c r="K14" s="1565">
        <v>1.38</v>
      </c>
      <c r="L14" s="1565">
        <v>0</v>
      </c>
      <c r="M14" s="1565">
        <v>0.52</v>
      </c>
      <c r="N14" s="1565">
        <v>1.4000000000000001</v>
      </c>
      <c r="O14" s="1565">
        <v>0</v>
      </c>
      <c r="P14" s="1565">
        <v>0.59</v>
      </c>
      <c r="Q14" s="1565">
        <v>1.34</v>
      </c>
      <c r="R14" s="1564">
        <v>0</v>
      </c>
      <c r="S14" s="1561"/>
    </row>
    <row r="15" spans="1:28" s="1560" customFormat="1" ht="12.75">
      <c r="A15" s="1561"/>
      <c r="B15" s="1563"/>
      <c r="C15" s="1563"/>
      <c r="D15" s="1562"/>
      <c r="E15" s="1562"/>
      <c r="F15" s="1561"/>
      <c r="G15" s="1561"/>
      <c r="H15" s="1561"/>
      <c r="I15" s="1561"/>
      <c r="J15" s="1562"/>
      <c r="K15" s="1562"/>
      <c r="L15" s="1561"/>
      <c r="M15" s="1562"/>
      <c r="N15" s="1562"/>
      <c r="O15" s="1561"/>
      <c r="P15" s="1562"/>
      <c r="Q15" s="1562"/>
      <c r="R15" s="1561"/>
      <c r="S15" s="1561"/>
    </row>
    <row r="16" spans="1:28" s="1547" customFormat="1" ht="7.35" customHeight="1">
      <c r="A16" s="1549"/>
      <c r="B16" s="1549"/>
      <c r="C16" s="1549"/>
      <c r="D16" s="1549"/>
      <c r="E16" s="1554"/>
      <c r="F16" s="1549"/>
      <c r="G16" s="1549"/>
      <c r="H16" s="1549"/>
      <c r="I16" s="1549"/>
      <c r="J16" s="1549"/>
      <c r="K16" s="1549"/>
      <c r="L16" s="1549"/>
      <c r="M16" s="1549"/>
      <c r="N16" s="1549"/>
      <c r="O16" s="1549"/>
      <c r="P16" s="1549"/>
      <c r="Q16" s="1549"/>
      <c r="R16" s="1549"/>
      <c r="S16" s="1549"/>
    </row>
    <row r="17" spans="1:19" s="1558" customFormat="1" ht="39" customHeight="1">
      <c r="A17" s="1559"/>
      <c r="B17" s="1557" t="s">
        <v>173</v>
      </c>
      <c r="C17" s="2222" t="s">
        <v>1304</v>
      </c>
      <c r="D17" s="2223"/>
      <c r="E17" s="2223"/>
      <c r="F17" s="2223"/>
      <c r="G17" s="2223"/>
      <c r="H17" s="2223"/>
      <c r="I17" s="2223"/>
      <c r="J17" s="2223"/>
      <c r="K17" s="2223"/>
      <c r="L17" s="2223"/>
      <c r="M17" s="2223"/>
      <c r="N17" s="2223"/>
      <c r="O17" s="2223"/>
      <c r="P17" s="2223"/>
      <c r="Q17" s="2223"/>
      <c r="R17" s="2223"/>
      <c r="S17" s="1559"/>
    </row>
    <row r="18" spans="1:19" s="1555" customFormat="1" ht="38.85" customHeight="1">
      <c r="A18" s="1556"/>
      <c r="B18" s="1557" t="s">
        <v>494</v>
      </c>
      <c r="C18" s="2222" t="s">
        <v>1303</v>
      </c>
      <c r="D18" s="2222"/>
      <c r="E18" s="2222"/>
      <c r="F18" s="2222"/>
      <c r="G18" s="2222"/>
      <c r="H18" s="2222"/>
      <c r="I18" s="2222"/>
      <c r="J18" s="2222"/>
      <c r="K18" s="2222"/>
      <c r="L18" s="2222"/>
      <c r="M18" s="2222"/>
      <c r="N18" s="2222"/>
      <c r="O18" s="2222"/>
      <c r="P18" s="2222"/>
      <c r="Q18" s="2222"/>
      <c r="R18" s="2222"/>
      <c r="S18" s="1556"/>
    </row>
    <row r="19" spans="1:19" s="1555" customFormat="1" ht="38.85" customHeight="1">
      <c r="A19" s="1556"/>
      <c r="B19" s="1557" t="s">
        <v>492</v>
      </c>
      <c r="C19" s="2222" t="s">
        <v>1423</v>
      </c>
      <c r="D19" s="2222"/>
      <c r="E19" s="2222"/>
      <c r="F19" s="2222"/>
      <c r="G19" s="2222"/>
      <c r="H19" s="2222"/>
      <c r="I19" s="2222"/>
      <c r="J19" s="2222"/>
      <c r="K19" s="2222"/>
      <c r="L19" s="2222"/>
      <c r="M19" s="2222"/>
      <c r="N19" s="2222"/>
      <c r="O19" s="2222"/>
      <c r="P19" s="2222"/>
      <c r="Q19" s="2222"/>
      <c r="R19" s="2222"/>
      <c r="S19" s="1556"/>
    </row>
    <row r="20" spans="1:19" s="1556" customFormat="1" ht="18" customHeight="1">
      <c r="B20" s="1557" t="s">
        <v>1422</v>
      </c>
      <c r="C20" s="2222" t="s">
        <v>1424</v>
      </c>
      <c r="D20" s="2222"/>
      <c r="E20" s="2222"/>
      <c r="F20" s="2222"/>
      <c r="G20" s="2222"/>
      <c r="H20" s="2222"/>
      <c r="I20" s="2222"/>
      <c r="J20" s="2222"/>
      <c r="K20" s="2222"/>
      <c r="L20" s="2222"/>
      <c r="M20" s="2222"/>
      <c r="N20" s="2222"/>
      <c r="O20" s="2222"/>
      <c r="P20" s="2222"/>
      <c r="Q20" s="2222"/>
      <c r="R20" s="1778"/>
    </row>
    <row r="21" spans="1:19" s="1547" customFormat="1" ht="8.85" customHeight="1">
      <c r="A21" s="1549"/>
      <c r="B21" s="1549"/>
      <c r="C21" s="1549"/>
      <c r="D21" s="1549"/>
      <c r="E21" s="1554"/>
      <c r="F21" s="1549"/>
      <c r="G21" s="1549"/>
      <c r="H21" s="1549"/>
      <c r="I21" s="1549"/>
      <c r="J21" s="1549"/>
      <c r="K21" s="1549"/>
      <c r="L21" s="1549"/>
      <c r="M21" s="1549"/>
      <c r="N21" s="1549"/>
      <c r="O21" s="1549"/>
      <c r="P21" s="1554"/>
      <c r="Q21" s="1549"/>
      <c r="R21" s="1549"/>
      <c r="S21" s="1549"/>
    </row>
    <row r="22" spans="1:19" s="1550" customFormat="1" ht="26.25" hidden="1" customHeight="1">
      <c r="A22" s="1553"/>
      <c r="B22" s="2224"/>
      <c r="C22" s="2224"/>
      <c r="D22" s="2224"/>
      <c r="E22" s="2224"/>
      <c r="F22" s="2224"/>
      <c r="G22" s="2224"/>
      <c r="H22" s="2224"/>
      <c r="I22" s="2224"/>
      <c r="J22" s="2224"/>
      <c r="K22" s="2224"/>
      <c r="L22" s="2224"/>
      <c r="M22" s="2224"/>
      <c r="N22" s="2224"/>
      <c r="O22" s="2224"/>
      <c r="P22" s="2224"/>
      <c r="Q22" s="2224"/>
      <c r="R22" s="2224"/>
    </row>
    <row r="23" spans="1:19" s="1550" customFormat="1" ht="12.75" hidden="1">
      <c r="A23" s="1553"/>
      <c r="B23" s="1551"/>
      <c r="C23" s="1551"/>
      <c r="D23" s="1551"/>
      <c r="E23" s="1552"/>
      <c r="F23" s="1551"/>
      <c r="G23" s="1551"/>
      <c r="H23" s="1551"/>
      <c r="I23" s="1551"/>
      <c r="J23" s="1551"/>
      <c r="K23" s="1551"/>
      <c r="L23" s="1551"/>
      <c r="M23" s="1551"/>
      <c r="N23" s="1551"/>
      <c r="O23" s="1551"/>
      <c r="P23" s="1551"/>
      <c r="Q23" s="1551"/>
      <c r="R23" s="1551"/>
    </row>
    <row r="24" spans="1:19" s="1547" customFormat="1" ht="12.75" hidden="1">
      <c r="A24" s="1549"/>
      <c r="E24" s="1548"/>
    </row>
    <row r="25" spans="1:19" s="1547" customFormat="1" ht="12.75" hidden="1">
      <c r="A25" s="1549"/>
      <c r="E25" s="1548"/>
      <c r="P25" s="1548"/>
    </row>
    <row r="26" spans="1:19" s="1547" customFormat="1" ht="12.75" hidden="1">
      <c r="A26" s="1549"/>
      <c r="E26" s="1548"/>
    </row>
    <row r="27" spans="1:19" s="1547" customFormat="1" ht="12.75" hidden="1">
      <c r="A27" s="1549"/>
      <c r="D27" s="1548"/>
      <c r="E27" s="1548"/>
    </row>
    <row r="28" spans="1:19" s="1547" customFormat="1" ht="12.75" hidden="1">
      <c r="A28" s="1549"/>
      <c r="D28" s="1548"/>
      <c r="E28" s="1548"/>
    </row>
    <row r="29" spans="1:19" s="1547" customFormat="1" ht="12.75" hidden="1">
      <c r="A29" s="1549"/>
      <c r="D29" s="1548"/>
      <c r="E29" s="1548"/>
    </row>
    <row r="30" spans="1:19" s="1547" customFormat="1" ht="12.75" hidden="1">
      <c r="A30" s="1549"/>
      <c r="D30" s="1548"/>
      <c r="E30" s="1548"/>
      <c r="P30" s="1548"/>
    </row>
    <row r="31" spans="1:19" s="1547" customFormat="1" ht="12.75" hidden="1">
      <c r="A31" s="1549"/>
      <c r="E31" s="1548"/>
      <c r="P31" s="1548"/>
    </row>
    <row r="32" spans="1:19" s="1547" customFormat="1" ht="12.75" hidden="1">
      <c r="A32" s="1549"/>
      <c r="E32" s="1548"/>
      <c r="P32" s="1548"/>
    </row>
    <row r="33" spans="1:16" s="1547" customFormat="1" ht="12.75" hidden="1">
      <c r="A33" s="1549"/>
      <c r="E33" s="1548"/>
    </row>
    <row r="34" spans="1:16" s="1547" customFormat="1" ht="12.75" hidden="1">
      <c r="A34" s="1549"/>
      <c r="E34" s="1548"/>
    </row>
    <row r="35" spans="1:16" s="1547" customFormat="1" ht="12.75" hidden="1">
      <c r="A35" s="1549"/>
      <c r="E35" s="1548"/>
      <c r="P35" s="1548"/>
    </row>
    <row r="36" spans="1:16" s="1547" customFormat="1" ht="12.75" hidden="1">
      <c r="A36" s="1549"/>
      <c r="E36" s="1548"/>
    </row>
    <row r="37" spans="1:16" s="1547" customFormat="1" ht="12.75" hidden="1">
      <c r="A37" s="1549"/>
      <c r="D37" s="1548"/>
      <c r="E37" s="1548"/>
    </row>
    <row r="38" spans="1:16" s="1547" customFormat="1" ht="12.75" hidden="1">
      <c r="A38" s="1549"/>
      <c r="D38" s="1548"/>
      <c r="E38" s="1548"/>
    </row>
    <row r="39" spans="1:16" s="1547" customFormat="1" ht="12.75" hidden="1">
      <c r="A39" s="1549"/>
      <c r="D39" s="1548"/>
      <c r="E39" s="1548"/>
    </row>
    <row r="40" spans="1:16" s="1547" customFormat="1" ht="12.75" hidden="1">
      <c r="A40" s="1549"/>
      <c r="D40" s="1548"/>
      <c r="E40" s="1548"/>
    </row>
    <row r="41" spans="1:16" s="1547" customFormat="1" ht="12.75" hidden="1">
      <c r="A41" s="1549"/>
      <c r="E41" s="1548"/>
    </row>
    <row r="42" spans="1:16" s="1547" customFormat="1" ht="12.75" hidden="1">
      <c r="A42" s="1549"/>
      <c r="E42" s="1548"/>
    </row>
    <row r="43" spans="1:16" s="1547" customFormat="1" ht="12.75" hidden="1">
      <c r="A43" s="1549"/>
      <c r="E43" s="1548"/>
    </row>
    <row r="44" spans="1:16" s="1547" customFormat="1" ht="12.75" hidden="1">
      <c r="A44" s="1549"/>
      <c r="E44" s="1548"/>
    </row>
    <row r="45" spans="1:16" s="1547" customFormat="1" ht="12.75" hidden="1">
      <c r="A45" s="1549"/>
      <c r="E45" s="1548"/>
    </row>
    <row r="46" spans="1:16" s="1547" customFormat="1" ht="12.75" hidden="1">
      <c r="A46" s="1549"/>
      <c r="D46" s="1548"/>
      <c r="E46" s="1548"/>
    </row>
    <row r="47" spans="1:16" s="1547" customFormat="1" ht="12.75" hidden="1">
      <c r="A47" s="1549"/>
      <c r="D47" s="1548"/>
      <c r="E47" s="1548"/>
    </row>
    <row r="48" spans="1:16" s="1547" customFormat="1" ht="12.75" hidden="1">
      <c r="A48" s="1549"/>
      <c r="D48" s="1548"/>
      <c r="E48" s="1548"/>
    </row>
    <row r="49" spans="1:5" s="1547" customFormat="1" ht="12.75" hidden="1">
      <c r="A49" s="1549"/>
      <c r="D49" s="1548"/>
      <c r="E49" s="1548"/>
    </row>
    <row r="50" spans="1:5" s="1547" customFormat="1" ht="12.75" hidden="1">
      <c r="A50" s="1549"/>
      <c r="D50" s="1548"/>
      <c r="E50" s="1548"/>
    </row>
    <row r="51" spans="1:5" s="1547" customFormat="1" ht="12.75" hidden="1">
      <c r="A51" s="1549"/>
      <c r="D51" s="1548"/>
      <c r="E51" s="1548"/>
    </row>
    <row r="52" spans="1:5" s="1547" customFormat="1" ht="12.75" hidden="1">
      <c r="A52" s="1549"/>
      <c r="D52" s="1548"/>
      <c r="E52" s="1548"/>
    </row>
    <row r="53" spans="1:5" s="1547" customFormat="1" ht="12.75" hidden="1">
      <c r="A53" s="1549"/>
      <c r="D53" s="1548"/>
      <c r="E53" s="1548"/>
    </row>
    <row r="54" spans="1:5" s="1547" customFormat="1" ht="12.75" hidden="1">
      <c r="A54" s="1549"/>
      <c r="D54" s="1548"/>
      <c r="E54" s="1548"/>
    </row>
    <row r="55" spans="1:5" s="1547" customFormat="1" ht="12.75" hidden="1">
      <c r="A55" s="1549"/>
      <c r="D55" s="1548"/>
      <c r="E55" s="1548"/>
    </row>
    <row r="56" spans="1:5" s="1547" customFormat="1" ht="12.75" hidden="1">
      <c r="A56" s="1549"/>
      <c r="D56" s="1548"/>
      <c r="E56" s="1548"/>
    </row>
    <row r="57" spans="1:5" s="1547" customFormat="1" ht="12.75" hidden="1">
      <c r="A57" s="1549"/>
      <c r="D57" s="1548"/>
      <c r="E57" s="1548"/>
    </row>
    <row r="58" spans="1:5" s="1547" customFormat="1" ht="12.75" hidden="1">
      <c r="A58" s="1549"/>
      <c r="D58" s="1548"/>
      <c r="E58" s="1548"/>
    </row>
    <row r="59" spans="1:5" s="1547" customFormat="1" ht="12.75" hidden="1">
      <c r="A59" s="1549"/>
      <c r="D59" s="1548"/>
      <c r="E59" s="1548"/>
    </row>
    <row r="60" spans="1:5" s="1547" customFormat="1" ht="12.75" hidden="1">
      <c r="A60" s="1549"/>
      <c r="D60" s="1548"/>
      <c r="E60" s="1548"/>
    </row>
    <row r="61" spans="1:5" s="1547" customFormat="1" ht="12.75" hidden="1">
      <c r="A61" s="1549"/>
      <c r="D61" s="1548"/>
      <c r="E61" s="1548"/>
    </row>
    <row r="62" spans="1:5" s="1547" customFormat="1" ht="12.75" hidden="1">
      <c r="A62" s="1549"/>
      <c r="D62" s="1548"/>
      <c r="E62" s="1548"/>
    </row>
    <row r="63" spans="1:5" s="1547" customFormat="1" ht="12.75" hidden="1">
      <c r="A63" s="1549"/>
      <c r="D63" s="1548"/>
      <c r="E63" s="1548"/>
    </row>
    <row r="64" spans="1:5" s="1547" customFormat="1" ht="12.75" hidden="1">
      <c r="A64" s="1549"/>
      <c r="D64" s="1548"/>
      <c r="E64" s="1548"/>
    </row>
    <row r="65" spans="1:5" s="1547" customFormat="1" ht="12.75" hidden="1">
      <c r="A65" s="1549"/>
      <c r="D65" s="1548"/>
      <c r="E65" s="1548"/>
    </row>
    <row r="66" spans="1:5" s="1547" customFormat="1" ht="12.75" hidden="1">
      <c r="A66" s="1549"/>
      <c r="D66" s="1548"/>
      <c r="E66" s="1548"/>
    </row>
    <row r="67" spans="1:5" s="1547" customFormat="1" ht="12.75" hidden="1">
      <c r="A67" s="1549"/>
      <c r="D67" s="1548"/>
      <c r="E67" s="1548"/>
    </row>
    <row r="68" spans="1:5" s="1547" customFormat="1" ht="12.75" hidden="1">
      <c r="A68" s="1549"/>
      <c r="D68" s="1548"/>
      <c r="E68" s="1548"/>
    </row>
    <row r="69" spans="1:5" s="1547" customFormat="1" ht="12.75" hidden="1">
      <c r="A69" s="1549"/>
      <c r="D69" s="1548"/>
      <c r="E69" s="1548"/>
    </row>
    <row r="70" spans="1:5" s="1547" customFormat="1" ht="12.75" hidden="1">
      <c r="A70" s="1549"/>
      <c r="D70" s="1548"/>
      <c r="E70" s="1548"/>
    </row>
    <row r="71" spans="1:5" s="1547" customFormat="1" ht="12.75" hidden="1">
      <c r="A71" s="1549"/>
      <c r="D71" s="1548"/>
      <c r="E71" s="1548"/>
    </row>
    <row r="72" spans="1:5" s="1547" customFormat="1" ht="12.75" hidden="1">
      <c r="A72" s="1549"/>
      <c r="D72" s="1548"/>
      <c r="E72" s="1548"/>
    </row>
    <row r="73" spans="1:5" s="1547" customFormat="1" ht="12.75" hidden="1">
      <c r="A73" s="1549"/>
      <c r="D73" s="1548"/>
      <c r="E73" s="1548"/>
    </row>
    <row r="74" spans="1:5" s="1547" customFormat="1" ht="12.75" hidden="1">
      <c r="A74" s="1549"/>
      <c r="D74" s="1548"/>
      <c r="E74" s="1548"/>
    </row>
    <row r="75" spans="1:5" s="1547" customFormat="1" ht="12.75" hidden="1">
      <c r="A75" s="1549"/>
      <c r="D75" s="1548"/>
      <c r="E75" s="1548"/>
    </row>
    <row r="76" spans="1:5" s="1547" customFormat="1" ht="12.75" hidden="1">
      <c r="A76" s="1549"/>
      <c r="D76" s="1548"/>
      <c r="E76" s="1548"/>
    </row>
    <row r="77" spans="1:5" s="1547" customFormat="1" ht="12.75" hidden="1">
      <c r="A77" s="1549"/>
      <c r="D77" s="1548"/>
      <c r="E77" s="1548"/>
    </row>
    <row r="78" spans="1:5" s="1547" customFormat="1" ht="12.75" hidden="1">
      <c r="A78" s="1549"/>
      <c r="D78" s="1548"/>
      <c r="E78" s="1548"/>
    </row>
    <row r="79" spans="1:5" s="1547" customFormat="1" ht="12.75" hidden="1">
      <c r="A79" s="1549"/>
      <c r="D79" s="1548"/>
      <c r="E79" s="1548"/>
    </row>
    <row r="80" spans="1:5" s="1547" customFormat="1" ht="12.75" hidden="1">
      <c r="A80" s="1549"/>
      <c r="D80" s="1548"/>
      <c r="E80" s="1548"/>
    </row>
    <row r="81" spans="1:5" s="1547" customFormat="1" ht="12.75" hidden="1">
      <c r="A81" s="1549"/>
      <c r="D81" s="1548"/>
      <c r="E81" s="1548"/>
    </row>
    <row r="82" spans="1:5" s="1547" customFormat="1" ht="12.75" hidden="1">
      <c r="A82" s="1549"/>
      <c r="D82" s="1548"/>
      <c r="E82" s="1548"/>
    </row>
    <row r="83" spans="1:5" s="1547" customFormat="1" ht="12.75" hidden="1">
      <c r="A83" s="1549"/>
      <c r="D83" s="1548"/>
      <c r="E83" s="1548"/>
    </row>
    <row r="84" spans="1:5" s="1547" customFormat="1" ht="12.75" hidden="1">
      <c r="A84" s="1549"/>
      <c r="D84" s="1548"/>
      <c r="E84" s="1548"/>
    </row>
    <row r="85" spans="1:5" s="1547" customFormat="1" ht="12.75" hidden="1">
      <c r="A85" s="1549"/>
      <c r="D85" s="1548"/>
      <c r="E85" s="1548"/>
    </row>
    <row r="86" spans="1:5" s="1547" customFormat="1" ht="12.75" hidden="1">
      <c r="A86" s="1549"/>
      <c r="D86" s="1548"/>
      <c r="E86" s="1548"/>
    </row>
    <row r="87" spans="1:5" s="1547" customFormat="1" ht="12.75" hidden="1">
      <c r="A87" s="1549"/>
      <c r="D87" s="1548"/>
      <c r="E87" s="1548"/>
    </row>
    <row r="88" spans="1:5" s="1547" customFormat="1" ht="12.75" hidden="1">
      <c r="A88" s="1549"/>
      <c r="D88" s="1548"/>
      <c r="E88" s="1548"/>
    </row>
    <row r="89" spans="1:5" s="1547" customFormat="1" ht="12.75" hidden="1">
      <c r="A89" s="1549"/>
      <c r="D89" s="1548"/>
      <c r="E89" s="1548"/>
    </row>
    <row r="90" spans="1:5" s="1547" customFormat="1" ht="12.75" hidden="1">
      <c r="A90" s="1549"/>
      <c r="D90" s="1548"/>
      <c r="E90" s="1548"/>
    </row>
    <row r="91" spans="1:5" s="1547" customFormat="1" ht="12.75" hidden="1">
      <c r="A91" s="1549"/>
      <c r="D91" s="1548"/>
      <c r="E91" s="1548"/>
    </row>
    <row r="92" spans="1:5" s="1547" customFormat="1" ht="12.75" hidden="1">
      <c r="A92" s="1549"/>
      <c r="D92" s="1548"/>
      <c r="E92" s="1548"/>
    </row>
    <row r="93" spans="1:5" s="1547" customFormat="1" ht="12.75" hidden="1">
      <c r="A93" s="1549"/>
      <c r="D93" s="1548"/>
      <c r="E93" s="1548"/>
    </row>
    <row r="94" spans="1:5" s="1547" customFormat="1" ht="12.75" hidden="1">
      <c r="A94" s="1549"/>
      <c r="D94" s="1548"/>
      <c r="E94" s="1548"/>
    </row>
    <row r="95" spans="1:5" s="1547" customFormat="1" ht="12.75" hidden="1">
      <c r="A95" s="1549"/>
      <c r="D95" s="1548"/>
      <c r="E95" s="1548"/>
    </row>
    <row r="96" spans="1:5" s="1547" customFormat="1" ht="12.75" hidden="1">
      <c r="A96" s="1549"/>
      <c r="D96" s="1548"/>
      <c r="E96" s="1548"/>
    </row>
    <row r="97" spans="1:5" s="1547" customFormat="1" ht="12.75" hidden="1">
      <c r="A97" s="1549"/>
      <c r="D97" s="1548"/>
      <c r="E97" s="1548"/>
    </row>
    <row r="98" spans="1:5" s="1547" customFormat="1" ht="12.75" hidden="1">
      <c r="A98" s="1549"/>
      <c r="D98" s="1548"/>
      <c r="E98" s="1548"/>
    </row>
    <row r="99" spans="1:5" s="1547" customFormat="1" ht="12.75" hidden="1">
      <c r="A99" s="1549"/>
      <c r="D99" s="1548"/>
      <c r="E99" s="1548"/>
    </row>
    <row r="100" spans="1:5" s="1547" customFormat="1" ht="12.75" hidden="1">
      <c r="A100" s="1549"/>
      <c r="D100" s="1548"/>
      <c r="E100" s="1548"/>
    </row>
    <row r="101" spans="1:5" s="1547" customFormat="1" ht="12.75" hidden="1">
      <c r="A101" s="1549"/>
      <c r="D101" s="1548"/>
      <c r="E101" s="1548"/>
    </row>
    <row r="102" spans="1:5" s="1547" customFormat="1" ht="12.75" hidden="1">
      <c r="A102" s="1549"/>
      <c r="D102" s="1548"/>
      <c r="E102" s="1548"/>
    </row>
    <row r="103" spans="1:5" s="1547" customFormat="1" ht="12.75" hidden="1">
      <c r="A103" s="1549"/>
      <c r="D103" s="1548"/>
      <c r="E103" s="1548"/>
    </row>
    <row r="104" spans="1:5" s="1547" customFormat="1" ht="12.75" hidden="1">
      <c r="A104" s="1549"/>
      <c r="D104" s="1548"/>
      <c r="E104" s="1548"/>
    </row>
    <row r="105" spans="1:5" s="1547" customFormat="1" ht="12.75" hidden="1">
      <c r="A105" s="1549"/>
      <c r="D105" s="1548"/>
      <c r="E105" s="1548"/>
    </row>
    <row r="106" spans="1:5" s="1547" customFormat="1" ht="12.75" hidden="1">
      <c r="A106" s="1549"/>
      <c r="D106" s="1548"/>
      <c r="E106" s="1548"/>
    </row>
    <row r="107" spans="1:5" s="1547" customFormat="1" ht="12.75" hidden="1">
      <c r="A107" s="1549"/>
      <c r="D107" s="1548"/>
      <c r="E107" s="1548"/>
    </row>
    <row r="108" spans="1:5" s="1547" customFormat="1" ht="12.75" hidden="1">
      <c r="A108" s="1549"/>
      <c r="D108" s="1548"/>
      <c r="E108" s="1548"/>
    </row>
  </sheetData>
  <mergeCells count="11">
    <mergeCell ref="C17:R17"/>
    <mergeCell ref="C18:R18"/>
    <mergeCell ref="B22:R22"/>
    <mergeCell ref="D3:F3"/>
    <mergeCell ref="J3:L3"/>
    <mergeCell ref="G3:I3"/>
    <mergeCell ref="M3:O3"/>
    <mergeCell ref="P3:R3"/>
    <mergeCell ref="B3:C5"/>
    <mergeCell ref="C19:R19"/>
    <mergeCell ref="C20:Q20"/>
  </mergeCells>
  <hyperlinks>
    <hyperlink ref="B1" location="ToC!A1" display="Back to Table of Contents" xr:uid="{C80ADAC5-0C29-4069-A172-FDC1EC5BB9CB}"/>
  </hyperlinks>
  <pageMargins left="0.5" right="0.5" top="0.5" bottom="0.5" header="0.25" footer="0.3"/>
  <pageSetup scale="75" orientation="landscape" r:id="rId1"/>
  <headerFooter>
    <oddFooter>&amp;L&amp;G&amp;CSupplementary Regulatory Capital Disclosure&amp;R Page &amp;P of &amp;N</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76E60-9BEF-49CF-8C63-ACF1265A75F5}">
  <sheetPr codeName="Sheet46">
    <tabColor rgb="FF92D050"/>
  </sheetPr>
  <dimension ref="A1:WVY108"/>
  <sheetViews>
    <sheetView zoomScaleNormal="100" workbookViewId="0"/>
  </sheetViews>
  <sheetFormatPr defaultColWidth="0" defaultRowHeight="18" zeroHeight="1"/>
  <cols>
    <col min="1" max="1" width="1.5703125" style="1403" customWidth="1"/>
    <col min="2" max="2" width="2.5703125" style="1381" customWidth="1"/>
    <col min="3" max="3" width="4.5703125" style="1381" customWidth="1"/>
    <col min="4" max="4" width="30.42578125" style="1381" customWidth="1"/>
    <col min="5" max="16" width="12.5703125" style="1381" customWidth="1"/>
    <col min="17" max="17" width="1.5703125" style="1381" customWidth="1"/>
    <col min="18" max="257" width="10.5703125" style="1381" hidden="1"/>
    <col min="258" max="258" width="2.5703125" style="1381" hidden="1"/>
    <col min="259" max="259" width="4.5703125" style="1381" hidden="1"/>
    <col min="260" max="260" width="39.42578125" style="1381" hidden="1"/>
    <col min="261" max="264" width="15.42578125" style="1381" hidden="1"/>
    <col min="265" max="265" width="14.5703125" style="1381" hidden="1"/>
    <col min="266" max="266" width="19.5703125" style="1381" hidden="1"/>
    <col min="267" max="270" width="15.42578125" style="1381" hidden="1"/>
    <col min="271" max="272" width="17.5703125" style="1381" hidden="1"/>
    <col min="273" max="273" width="2.5703125" style="1381" hidden="1"/>
    <col min="274" max="513" width="10.5703125" style="1381" hidden="1"/>
    <col min="514" max="514" width="2.5703125" style="1381" hidden="1"/>
    <col min="515" max="515" width="4.5703125" style="1381" hidden="1"/>
    <col min="516" max="516" width="39.42578125" style="1381" hidden="1"/>
    <col min="517" max="520" width="15.42578125" style="1381" hidden="1"/>
    <col min="521" max="521" width="14.5703125" style="1381" hidden="1"/>
    <col min="522" max="522" width="19.5703125" style="1381" hidden="1"/>
    <col min="523" max="526" width="15.42578125" style="1381" hidden="1"/>
    <col min="527" max="528" width="17.5703125" style="1381" hidden="1"/>
    <col min="529" max="529" width="2.5703125" style="1381" hidden="1"/>
    <col min="530" max="769" width="10.5703125" style="1381" hidden="1"/>
    <col min="770" max="770" width="2.5703125" style="1381" hidden="1"/>
    <col min="771" max="771" width="4.5703125" style="1381" hidden="1"/>
    <col min="772" max="772" width="39.42578125" style="1381" hidden="1"/>
    <col min="773" max="776" width="15.42578125" style="1381" hidden="1"/>
    <col min="777" max="777" width="14.5703125" style="1381" hidden="1"/>
    <col min="778" max="778" width="19.5703125" style="1381" hidden="1"/>
    <col min="779" max="782" width="15.42578125" style="1381" hidden="1"/>
    <col min="783" max="784" width="17.5703125" style="1381" hidden="1"/>
    <col min="785" max="785" width="2.5703125" style="1381" hidden="1"/>
    <col min="786" max="1025" width="10.5703125" style="1381" hidden="1"/>
    <col min="1026" max="1026" width="2.5703125" style="1381" hidden="1"/>
    <col min="1027" max="1027" width="4.5703125" style="1381" hidden="1"/>
    <col min="1028" max="1028" width="39.42578125" style="1381" hidden="1"/>
    <col min="1029" max="1032" width="15.42578125" style="1381" hidden="1"/>
    <col min="1033" max="1033" width="14.5703125" style="1381" hidden="1"/>
    <col min="1034" max="1034" width="19.5703125" style="1381" hidden="1"/>
    <col min="1035" max="1038" width="15.42578125" style="1381" hidden="1"/>
    <col min="1039" max="1040" width="17.5703125" style="1381" hidden="1"/>
    <col min="1041" max="1041" width="2.5703125" style="1381" hidden="1"/>
    <col min="1042" max="1281" width="10.5703125" style="1381" hidden="1"/>
    <col min="1282" max="1282" width="2.5703125" style="1381" hidden="1"/>
    <col min="1283" max="1283" width="4.5703125" style="1381" hidden="1"/>
    <col min="1284" max="1284" width="39.42578125" style="1381" hidden="1"/>
    <col min="1285" max="1288" width="15.42578125" style="1381" hidden="1"/>
    <col min="1289" max="1289" width="14.5703125" style="1381" hidden="1"/>
    <col min="1290" max="1290" width="19.5703125" style="1381" hidden="1"/>
    <col min="1291" max="1294" width="15.42578125" style="1381" hidden="1"/>
    <col min="1295" max="1296" width="17.5703125" style="1381" hidden="1"/>
    <col min="1297" max="1297" width="2.5703125" style="1381" hidden="1"/>
    <col min="1298" max="1537" width="10.5703125" style="1381" hidden="1"/>
    <col min="1538" max="1538" width="2.5703125" style="1381" hidden="1"/>
    <col min="1539" max="1539" width="4.5703125" style="1381" hidden="1"/>
    <col min="1540" max="1540" width="39.42578125" style="1381" hidden="1"/>
    <col min="1541" max="1544" width="15.42578125" style="1381" hidden="1"/>
    <col min="1545" max="1545" width="14.5703125" style="1381" hidden="1"/>
    <col min="1546" max="1546" width="19.5703125" style="1381" hidden="1"/>
    <col min="1547" max="1550" width="15.42578125" style="1381" hidden="1"/>
    <col min="1551" max="1552" width="17.5703125" style="1381" hidden="1"/>
    <col min="1553" max="1553" width="2.5703125" style="1381" hidden="1"/>
    <col min="1554" max="1793" width="10.5703125" style="1381" hidden="1"/>
    <col min="1794" max="1794" width="2.5703125" style="1381" hidden="1"/>
    <col min="1795" max="1795" width="4.5703125" style="1381" hidden="1"/>
    <col min="1796" max="1796" width="39.42578125" style="1381" hidden="1"/>
    <col min="1797" max="1800" width="15.42578125" style="1381" hidden="1"/>
    <col min="1801" max="1801" width="14.5703125" style="1381" hidden="1"/>
    <col min="1802" max="1802" width="19.5703125" style="1381" hidden="1"/>
    <col min="1803" max="1806" width="15.42578125" style="1381" hidden="1"/>
    <col min="1807" max="1808" width="17.5703125" style="1381" hidden="1"/>
    <col min="1809" max="1809" width="2.5703125" style="1381" hidden="1"/>
    <col min="1810" max="2049" width="10.5703125" style="1381" hidden="1"/>
    <col min="2050" max="2050" width="2.5703125" style="1381" hidden="1"/>
    <col min="2051" max="2051" width="4.5703125" style="1381" hidden="1"/>
    <col min="2052" max="2052" width="39.42578125" style="1381" hidden="1"/>
    <col min="2053" max="2056" width="15.42578125" style="1381" hidden="1"/>
    <col min="2057" max="2057" width="14.5703125" style="1381" hidden="1"/>
    <col min="2058" max="2058" width="19.5703125" style="1381" hidden="1"/>
    <col min="2059" max="2062" width="15.42578125" style="1381" hidden="1"/>
    <col min="2063" max="2064" width="17.5703125" style="1381" hidden="1"/>
    <col min="2065" max="2065" width="2.5703125" style="1381" hidden="1"/>
    <col min="2066" max="2305" width="10.5703125" style="1381" hidden="1"/>
    <col min="2306" max="2306" width="2.5703125" style="1381" hidden="1"/>
    <col min="2307" max="2307" width="4.5703125" style="1381" hidden="1"/>
    <col min="2308" max="2308" width="39.42578125" style="1381" hidden="1"/>
    <col min="2309" max="2312" width="15.42578125" style="1381" hidden="1"/>
    <col min="2313" max="2313" width="14.5703125" style="1381" hidden="1"/>
    <col min="2314" max="2314" width="19.5703125" style="1381" hidden="1"/>
    <col min="2315" max="2318" width="15.42578125" style="1381" hidden="1"/>
    <col min="2319" max="2320" width="17.5703125" style="1381" hidden="1"/>
    <col min="2321" max="2321" width="2.5703125" style="1381" hidden="1"/>
    <col min="2322" max="2561" width="10.5703125" style="1381" hidden="1"/>
    <col min="2562" max="2562" width="2.5703125" style="1381" hidden="1"/>
    <col min="2563" max="2563" width="4.5703125" style="1381" hidden="1"/>
    <col min="2564" max="2564" width="39.42578125" style="1381" hidden="1"/>
    <col min="2565" max="2568" width="15.42578125" style="1381" hidden="1"/>
    <col min="2569" max="2569" width="14.5703125" style="1381" hidden="1"/>
    <col min="2570" max="2570" width="19.5703125" style="1381" hidden="1"/>
    <col min="2571" max="2574" width="15.42578125" style="1381" hidden="1"/>
    <col min="2575" max="2576" width="17.5703125" style="1381" hidden="1"/>
    <col min="2577" max="2577" width="2.5703125" style="1381" hidden="1"/>
    <col min="2578" max="2817" width="10.5703125" style="1381" hidden="1"/>
    <col min="2818" max="2818" width="2.5703125" style="1381" hidden="1"/>
    <col min="2819" max="2819" width="4.5703125" style="1381" hidden="1"/>
    <col min="2820" max="2820" width="39.42578125" style="1381" hidden="1"/>
    <col min="2821" max="2824" width="15.42578125" style="1381" hidden="1"/>
    <col min="2825" max="2825" width="14.5703125" style="1381" hidden="1"/>
    <col min="2826" max="2826" width="19.5703125" style="1381" hidden="1"/>
    <col min="2827" max="2830" width="15.42578125" style="1381" hidden="1"/>
    <col min="2831" max="2832" width="17.5703125" style="1381" hidden="1"/>
    <col min="2833" max="2833" width="2.5703125" style="1381" hidden="1"/>
    <col min="2834" max="3073" width="10.5703125" style="1381" hidden="1"/>
    <col min="3074" max="3074" width="2.5703125" style="1381" hidden="1"/>
    <col min="3075" max="3075" width="4.5703125" style="1381" hidden="1"/>
    <col min="3076" max="3076" width="39.42578125" style="1381" hidden="1"/>
    <col min="3077" max="3080" width="15.42578125" style="1381" hidden="1"/>
    <col min="3081" max="3081" width="14.5703125" style="1381" hidden="1"/>
    <col min="3082" max="3082" width="19.5703125" style="1381" hidden="1"/>
    <col min="3083" max="3086" width="15.42578125" style="1381" hidden="1"/>
    <col min="3087" max="3088" width="17.5703125" style="1381" hidden="1"/>
    <col min="3089" max="3089" width="2.5703125" style="1381" hidden="1"/>
    <col min="3090" max="3329" width="10.5703125" style="1381" hidden="1"/>
    <col min="3330" max="3330" width="2.5703125" style="1381" hidden="1"/>
    <col min="3331" max="3331" width="4.5703125" style="1381" hidden="1"/>
    <col min="3332" max="3332" width="39.42578125" style="1381" hidden="1"/>
    <col min="3333" max="3336" width="15.42578125" style="1381" hidden="1"/>
    <col min="3337" max="3337" width="14.5703125" style="1381" hidden="1"/>
    <col min="3338" max="3338" width="19.5703125" style="1381" hidden="1"/>
    <col min="3339" max="3342" width="15.42578125" style="1381" hidden="1"/>
    <col min="3343" max="3344" width="17.5703125" style="1381" hidden="1"/>
    <col min="3345" max="3345" width="2.5703125" style="1381" hidden="1"/>
    <col min="3346" max="3585" width="10.5703125" style="1381" hidden="1"/>
    <col min="3586" max="3586" width="2.5703125" style="1381" hidden="1"/>
    <col min="3587" max="3587" width="4.5703125" style="1381" hidden="1"/>
    <col min="3588" max="3588" width="39.42578125" style="1381" hidden="1"/>
    <col min="3589" max="3592" width="15.42578125" style="1381" hidden="1"/>
    <col min="3593" max="3593" width="14.5703125" style="1381" hidden="1"/>
    <col min="3594" max="3594" width="19.5703125" style="1381" hidden="1"/>
    <col min="3595" max="3598" width="15.42578125" style="1381" hidden="1"/>
    <col min="3599" max="3600" width="17.5703125" style="1381" hidden="1"/>
    <col min="3601" max="3601" width="2.5703125" style="1381" hidden="1"/>
    <col min="3602" max="3841" width="10.5703125" style="1381" hidden="1"/>
    <col min="3842" max="3842" width="2.5703125" style="1381" hidden="1"/>
    <col min="3843" max="3843" width="4.5703125" style="1381" hidden="1"/>
    <col min="3844" max="3844" width="39.42578125" style="1381" hidden="1"/>
    <col min="3845" max="3848" width="15.42578125" style="1381" hidden="1"/>
    <col min="3849" max="3849" width="14.5703125" style="1381" hidden="1"/>
    <col min="3850" max="3850" width="19.5703125" style="1381" hidden="1"/>
    <col min="3851" max="3854" width="15.42578125" style="1381" hidden="1"/>
    <col min="3855" max="3856" width="17.5703125" style="1381" hidden="1"/>
    <col min="3857" max="3857" width="2.5703125" style="1381" hidden="1"/>
    <col min="3858" max="4097" width="10.5703125" style="1381" hidden="1"/>
    <col min="4098" max="4098" width="2.5703125" style="1381" hidden="1"/>
    <col min="4099" max="4099" width="4.5703125" style="1381" hidden="1"/>
    <col min="4100" max="4100" width="39.42578125" style="1381" hidden="1"/>
    <col min="4101" max="4104" width="15.42578125" style="1381" hidden="1"/>
    <col min="4105" max="4105" width="14.5703125" style="1381" hidden="1"/>
    <col min="4106" max="4106" width="19.5703125" style="1381" hidden="1"/>
    <col min="4107" max="4110" width="15.42578125" style="1381" hidden="1"/>
    <col min="4111" max="4112" width="17.5703125" style="1381" hidden="1"/>
    <col min="4113" max="4113" width="2.5703125" style="1381" hidden="1"/>
    <col min="4114" max="4353" width="10.5703125" style="1381" hidden="1"/>
    <col min="4354" max="4354" width="2.5703125" style="1381" hidden="1"/>
    <col min="4355" max="4355" width="4.5703125" style="1381" hidden="1"/>
    <col min="4356" max="4356" width="39.42578125" style="1381" hidden="1"/>
    <col min="4357" max="4360" width="15.42578125" style="1381" hidden="1"/>
    <col min="4361" max="4361" width="14.5703125" style="1381" hidden="1"/>
    <col min="4362" max="4362" width="19.5703125" style="1381" hidden="1"/>
    <col min="4363" max="4366" width="15.42578125" style="1381" hidden="1"/>
    <col min="4367" max="4368" width="17.5703125" style="1381" hidden="1"/>
    <col min="4369" max="4369" width="2.5703125" style="1381" hidden="1"/>
    <col min="4370" max="4609" width="10.5703125" style="1381" hidden="1"/>
    <col min="4610" max="4610" width="2.5703125" style="1381" hidden="1"/>
    <col min="4611" max="4611" width="4.5703125" style="1381" hidden="1"/>
    <col min="4612" max="4612" width="39.42578125" style="1381" hidden="1"/>
    <col min="4613" max="4616" width="15.42578125" style="1381" hidden="1"/>
    <col min="4617" max="4617" width="14.5703125" style="1381" hidden="1"/>
    <col min="4618" max="4618" width="19.5703125" style="1381" hidden="1"/>
    <col min="4619" max="4622" width="15.42578125" style="1381" hidden="1"/>
    <col min="4623" max="4624" width="17.5703125" style="1381" hidden="1"/>
    <col min="4625" max="4625" width="2.5703125" style="1381" hidden="1"/>
    <col min="4626" max="4865" width="10.5703125" style="1381" hidden="1"/>
    <col min="4866" max="4866" width="2.5703125" style="1381" hidden="1"/>
    <col min="4867" max="4867" width="4.5703125" style="1381" hidden="1"/>
    <col min="4868" max="4868" width="39.42578125" style="1381" hidden="1"/>
    <col min="4869" max="4872" width="15.42578125" style="1381" hidden="1"/>
    <col min="4873" max="4873" width="14.5703125" style="1381" hidden="1"/>
    <col min="4874" max="4874" width="19.5703125" style="1381" hidden="1"/>
    <col min="4875" max="4878" width="15.42578125" style="1381" hidden="1"/>
    <col min="4879" max="4880" width="17.5703125" style="1381" hidden="1"/>
    <col min="4881" max="4881" width="2.5703125" style="1381" hidden="1"/>
    <col min="4882" max="5121" width="10.5703125" style="1381" hidden="1"/>
    <col min="5122" max="5122" width="2.5703125" style="1381" hidden="1"/>
    <col min="5123" max="5123" width="4.5703125" style="1381" hidden="1"/>
    <col min="5124" max="5124" width="39.42578125" style="1381" hidden="1"/>
    <col min="5125" max="5128" width="15.42578125" style="1381" hidden="1"/>
    <col min="5129" max="5129" width="14.5703125" style="1381" hidden="1"/>
    <col min="5130" max="5130" width="19.5703125" style="1381" hidden="1"/>
    <col min="5131" max="5134" width="15.42578125" style="1381" hidden="1"/>
    <col min="5135" max="5136" width="17.5703125" style="1381" hidden="1"/>
    <col min="5137" max="5137" width="2.5703125" style="1381" hidden="1"/>
    <col min="5138" max="5377" width="10.5703125" style="1381" hidden="1"/>
    <col min="5378" max="5378" width="2.5703125" style="1381" hidden="1"/>
    <col min="5379" max="5379" width="4.5703125" style="1381" hidden="1"/>
    <col min="5380" max="5380" width="39.42578125" style="1381" hidden="1"/>
    <col min="5381" max="5384" width="15.42578125" style="1381" hidden="1"/>
    <col min="5385" max="5385" width="14.5703125" style="1381" hidden="1"/>
    <col min="5386" max="5386" width="19.5703125" style="1381" hidden="1"/>
    <col min="5387" max="5390" width="15.42578125" style="1381" hidden="1"/>
    <col min="5391" max="5392" width="17.5703125" style="1381" hidden="1"/>
    <col min="5393" max="5393" width="2.5703125" style="1381" hidden="1"/>
    <col min="5394" max="5633" width="10.5703125" style="1381" hidden="1"/>
    <col min="5634" max="5634" width="2.5703125" style="1381" hidden="1"/>
    <col min="5635" max="5635" width="4.5703125" style="1381" hidden="1"/>
    <col min="5636" max="5636" width="39.42578125" style="1381" hidden="1"/>
    <col min="5637" max="5640" width="15.42578125" style="1381" hidden="1"/>
    <col min="5641" max="5641" width="14.5703125" style="1381" hidden="1"/>
    <col min="5642" max="5642" width="19.5703125" style="1381" hidden="1"/>
    <col min="5643" max="5646" width="15.42578125" style="1381" hidden="1"/>
    <col min="5647" max="5648" width="17.5703125" style="1381" hidden="1"/>
    <col min="5649" max="5649" width="2.5703125" style="1381" hidden="1"/>
    <col min="5650" max="5889" width="10.5703125" style="1381" hidden="1"/>
    <col min="5890" max="5890" width="2.5703125" style="1381" hidden="1"/>
    <col min="5891" max="5891" width="4.5703125" style="1381" hidden="1"/>
    <col min="5892" max="5892" width="39.42578125" style="1381" hidden="1"/>
    <col min="5893" max="5896" width="15.42578125" style="1381" hidden="1"/>
    <col min="5897" max="5897" width="14.5703125" style="1381" hidden="1"/>
    <col min="5898" max="5898" width="19.5703125" style="1381" hidden="1"/>
    <col min="5899" max="5902" width="15.42578125" style="1381" hidden="1"/>
    <col min="5903" max="5904" width="17.5703125" style="1381" hidden="1"/>
    <col min="5905" max="5905" width="2.5703125" style="1381" hidden="1"/>
    <col min="5906" max="6145" width="10.5703125" style="1381" hidden="1"/>
    <col min="6146" max="6146" width="2.5703125" style="1381" hidden="1"/>
    <col min="6147" max="6147" width="4.5703125" style="1381" hidden="1"/>
    <col min="6148" max="6148" width="39.42578125" style="1381" hidden="1"/>
    <col min="6149" max="6152" width="15.42578125" style="1381" hidden="1"/>
    <col min="6153" max="6153" width="14.5703125" style="1381" hidden="1"/>
    <col min="6154" max="6154" width="19.5703125" style="1381" hidden="1"/>
    <col min="6155" max="6158" width="15.42578125" style="1381" hidden="1"/>
    <col min="6159" max="6160" width="17.5703125" style="1381" hidden="1"/>
    <col min="6161" max="6161" width="2.5703125" style="1381" hidden="1"/>
    <col min="6162" max="6401" width="10.5703125" style="1381" hidden="1"/>
    <col min="6402" max="6402" width="2.5703125" style="1381" hidden="1"/>
    <col min="6403" max="6403" width="4.5703125" style="1381" hidden="1"/>
    <col min="6404" max="6404" width="39.42578125" style="1381" hidden="1"/>
    <col min="6405" max="6408" width="15.42578125" style="1381" hidden="1"/>
    <col min="6409" max="6409" width="14.5703125" style="1381" hidden="1"/>
    <col min="6410" max="6410" width="19.5703125" style="1381" hidden="1"/>
    <col min="6411" max="6414" width="15.42578125" style="1381" hidden="1"/>
    <col min="6415" max="6416" width="17.5703125" style="1381" hidden="1"/>
    <col min="6417" max="6417" width="2.5703125" style="1381" hidden="1"/>
    <col min="6418" max="6657" width="10.5703125" style="1381" hidden="1"/>
    <col min="6658" max="6658" width="2.5703125" style="1381" hidden="1"/>
    <col min="6659" max="6659" width="4.5703125" style="1381" hidden="1"/>
    <col min="6660" max="6660" width="39.42578125" style="1381" hidden="1"/>
    <col min="6661" max="6664" width="15.42578125" style="1381" hidden="1"/>
    <col min="6665" max="6665" width="14.5703125" style="1381" hidden="1"/>
    <col min="6666" max="6666" width="19.5703125" style="1381" hidden="1"/>
    <col min="6667" max="6670" width="15.42578125" style="1381" hidden="1"/>
    <col min="6671" max="6672" width="17.5703125" style="1381" hidden="1"/>
    <col min="6673" max="6673" width="2.5703125" style="1381" hidden="1"/>
    <col min="6674" max="6913" width="10.5703125" style="1381" hidden="1"/>
    <col min="6914" max="6914" width="2.5703125" style="1381" hidden="1"/>
    <col min="6915" max="6915" width="4.5703125" style="1381" hidden="1"/>
    <col min="6916" max="6916" width="39.42578125" style="1381" hidden="1"/>
    <col min="6917" max="6920" width="15.42578125" style="1381" hidden="1"/>
    <col min="6921" max="6921" width="14.5703125" style="1381" hidden="1"/>
    <col min="6922" max="6922" width="19.5703125" style="1381" hidden="1"/>
    <col min="6923" max="6926" width="15.42578125" style="1381" hidden="1"/>
    <col min="6927" max="6928" width="17.5703125" style="1381" hidden="1"/>
    <col min="6929" max="6929" width="2.5703125" style="1381" hidden="1"/>
    <col min="6930" max="7169" width="10.5703125" style="1381" hidden="1"/>
    <col min="7170" max="7170" width="2.5703125" style="1381" hidden="1"/>
    <col min="7171" max="7171" width="4.5703125" style="1381" hidden="1"/>
    <col min="7172" max="7172" width="39.42578125" style="1381" hidden="1"/>
    <col min="7173" max="7176" width="15.42578125" style="1381" hidden="1"/>
    <col min="7177" max="7177" width="14.5703125" style="1381" hidden="1"/>
    <col min="7178" max="7178" width="19.5703125" style="1381" hidden="1"/>
    <col min="7179" max="7182" width="15.42578125" style="1381" hidden="1"/>
    <col min="7183" max="7184" width="17.5703125" style="1381" hidden="1"/>
    <col min="7185" max="7185" width="2.5703125" style="1381" hidden="1"/>
    <col min="7186" max="7425" width="10.5703125" style="1381" hidden="1"/>
    <col min="7426" max="7426" width="2.5703125" style="1381" hidden="1"/>
    <col min="7427" max="7427" width="4.5703125" style="1381" hidden="1"/>
    <col min="7428" max="7428" width="39.42578125" style="1381" hidden="1"/>
    <col min="7429" max="7432" width="15.42578125" style="1381" hidden="1"/>
    <col min="7433" max="7433" width="14.5703125" style="1381" hidden="1"/>
    <col min="7434" max="7434" width="19.5703125" style="1381" hidden="1"/>
    <col min="7435" max="7438" width="15.42578125" style="1381" hidden="1"/>
    <col min="7439" max="7440" width="17.5703125" style="1381" hidden="1"/>
    <col min="7441" max="7441" width="2.5703125" style="1381" hidden="1"/>
    <col min="7442" max="7681" width="10.5703125" style="1381" hidden="1"/>
    <col min="7682" max="7682" width="2.5703125" style="1381" hidden="1"/>
    <col min="7683" max="7683" width="4.5703125" style="1381" hidden="1"/>
    <col min="7684" max="7684" width="39.42578125" style="1381" hidden="1"/>
    <col min="7685" max="7688" width="15.42578125" style="1381" hidden="1"/>
    <col min="7689" max="7689" width="14.5703125" style="1381" hidden="1"/>
    <col min="7690" max="7690" width="19.5703125" style="1381" hidden="1"/>
    <col min="7691" max="7694" width="15.42578125" style="1381" hidden="1"/>
    <col min="7695" max="7696" width="17.5703125" style="1381" hidden="1"/>
    <col min="7697" max="7697" width="2.5703125" style="1381" hidden="1"/>
    <col min="7698" max="7937" width="10.5703125" style="1381" hidden="1"/>
    <col min="7938" max="7938" width="2.5703125" style="1381" hidden="1"/>
    <col min="7939" max="7939" width="4.5703125" style="1381" hidden="1"/>
    <col min="7940" max="7940" width="39.42578125" style="1381" hidden="1"/>
    <col min="7941" max="7944" width="15.42578125" style="1381" hidden="1"/>
    <col min="7945" max="7945" width="14.5703125" style="1381" hidden="1"/>
    <col min="7946" max="7946" width="19.5703125" style="1381" hidden="1"/>
    <col min="7947" max="7950" width="15.42578125" style="1381" hidden="1"/>
    <col min="7951" max="7952" width="17.5703125" style="1381" hidden="1"/>
    <col min="7953" max="7953" width="2.5703125" style="1381" hidden="1"/>
    <col min="7954" max="8193" width="10.5703125" style="1381" hidden="1"/>
    <col min="8194" max="8194" width="2.5703125" style="1381" hidden="1"/>
    <col min="8195" max="8195" width="4.5703125" style="1381" hidden="1"/>
    <col min="8196" max="8196" width="39.42578125" style="1381" hidden="1"/>
    <col min="8197" max="8200" width="15.42578125" style="1381" hidden="1"/>
    <col min="8201" max="8201" width="14.5703125" style="1381" hidden="1"/>
    <col min="8202" max="8202" width="19.5703125" style="1381" hidden="1"/>
    <col min="8203" max="8206" width="15.42578125" style="1381" hidden="1"/>
    <col min="8207" max="8208" width="17.5703125" style="1381" hidden="1"/>
    <col min="8209" max="8209" width="2.5703125" style="1381" hidden="1"/>
    <col min="8210" max="8449" width="10.5703125" style="1381" hidden="1"/>
    <col min="8450" max="8450" width="2.5703125" style="1381" hidden="1"/>
    <col min="8451" max="8451" width="4.5703125" style="1381" hidden="1"/>
    <col min="8452" max="8452" width="39.42578125" style="1381" hidden="1"/>
    <col min="8453" max="8456" width="15.42578125" style="1381" hidden="1"/>
    <col min="8457" max="8457" width="14.5703125" style="1381" hidden="1"/>
    <col min="8458" max="8458" width="19.5703125" style="1381" hidden="1"/>
    <col min="8459" max="8462" width="15.42578125" style="1381" hidden="1"/>
    <col min="8463" max="8464" width="17.5703125" style="1381" hidden="1"/>
    <col min="8465" max="8465" width="2.5703125" style="1381" hidden="1"/>
    <col min="8466" max="8705" width="10.5703125" style="1381" hidden="1"/>
    <col min="8706" max="8706" width="2.5703125" style="1381" hidden="1"/>
    <col min="8707" max="8707" width="4.5703125" style="1381" hidden="1"/>
    <col min="8708" max="8708" width="39.42578125" style="1381" hidden="1"/>
    <col min="8709" max="8712" width="15.42578125" style="1381" hidden="1"/>
    <col min="8713" max="8713" width="14.5703125" style="1381" hidden="1"/>
    <col min="8714" max="8714" width="19.5703125" style="1381" hidden="1"/>
    <col min="8715" max="8718" width="15.42578125" style="1381" hidden="1"/>
    <col min="8719" max="8720" width="17.5703125" style="1381" hidden="1"/>
    <col min="8721" max="8721" width="2.5703125" style="1381" hidden="1"/>
    <col min="8722" max="8961" width="10.5703125" style="1381" hidden="1"/>
    <col min="8962" max="8962" width="2.5703125" style="1381" hidden="1"/>
    <col min="8963" max="8963" width="4.5703125" style="1381" hidden="1"/>
    <col min="8964" max="8964" width="39.42578125" style="1381" hidden="1"/>
    <col min="8965" max="8968" width="15.42578125" style="1381" hidden="1"/>
    <col min="8969" max="8969" width="14.5703125" style="1381" hidden="1"/>
    <col min="8970" max="8970" width="19.5703125" style="1381" hidden="1"/>
    <col min="8971" max="8974" width="15.42578125" style="1381" hidden="1"/>
    <col min="8975" max="8976" width="17.5703125" style="1381" hidden="1"/>
    <col min="8977" max="8977" width="2.5703125" style="1381" hidden="1"/>
    <col min="8978" max="9217" width="10.5703125" style="1381" hidden="1"/>
    <col min="9218" max="9218" width="2.5703125" style="1381" hidden="1"/>
    <col min="9219" max="9219" width="4.5703125" style="1381" hidden="1"/>
    <col min="9220" max="9220" width="39.42578125" style="1381" hidden="1"/>
    <col min="9221" max="9224" width="15.42578125" style="1381" hidden="1"/>
    <col min="9225" max="9225" width="14.5703125" style="1381" hidden="1"/>
    <col min="9226" max="9226" width="19.5703125" style="1381" hidden="1"/>
    <col min="9227" max="9230" width="15.42578125" style="1381" hidden="1"/>
    <col min="9231" max="9232" width="17.5703125" style="1381" hidden="1"/>
    <col min="9233" max="9233" width="2.5703125" style="1381" hidden="1"/>
    <col min="9234" max="9473" width="10.5703125" style="1381" hidden="1"/>
    <col min="9474" max="9474" width="2.5703125" style="1381" hidden="1"/>
    <col min="9475" max="9475" width="4.5703125" style="1381" hidden="1"/>
    <col min="9476" max="9476" width="39.42578125" style="1381" hidden="1"/>
    <col min="9477" max="9480" width="15.42578125" style="1381" hidden="1"/>
    <col min="9481" max="9481" width="14.5703125" style="1381" hidden="1"/>
    <col min="9482" max="9482" width="19.5703125" style="1381" hidden="1"/>
    <col min="9483" max="9486" width="15.42578125" style="1381" hidden="1"/>
    <col min="9487" max="9488" width="17.5703125" style="1381" hidden="1"/>
    <col min="9489" max="9489" width="2.5703125" style="1381" hidden="1"/>
    <col min="9490" max="9729" width="10.5703125" style="1381" hidden="1"/>
    <col min="9730" max="9730" width="2.5703125" style="1381" hidden="1"/>
    <col min="9731" max="9731" width="4.5703125" style="1381" hidden="1"/>
    <col min="9732" max="9732" width="39.42578125" style="1381" hidden="1"/>
    <col min="9733" max="9736" width="15.42578125" style="1381" hidden="1"/>
    <col min="9737" max="9737" width="14.5703125" style="1381" hidden="1"/>
    <col min="9738" max="9738" width="19.5703125" style="1381" hidden="1"/>
    <col min="9739" max="9742" width="15.42578125" style="1381" hidden="1"/>
    <col min="9743" max="9744" width="17.5703125" style="1381" hidden="1"/>
    <col min="9745" max="9745" width="2.5703125" style="1381" hidden="1"/>
    <col min="9746" max="9985" width="10.5703125" style="1381" hidden="1"/>
    <col min="9986" max="9986" width="2.5703125" style="1381" hidden="1"/>
    <col min="9987" max="9987" width="4.5703125" style="1381" hidden="1"/>
    <col min="9988" max="9988" width="39.42578125" style="1381" hidden="1"/>
    <col min="9989" max="9992" width="15.42578125" style="1381" hidden="1"/>
    <col min="9993" max="9993" width="14.5703125" style="1381" hidden="1"/>
    <col min="9994" max="9994" width="19.5703125" style="1381" hidden="1"/>
    <col min="9995" max="9998" width="15.42578125" style="1381" hidden="1"/>
    <col min="9999" max="10000" width="17.5703125" style="1381" hidden="1"/>
    <col min="10001" max="10001" width="2.5703125" style="1381" hidden="1"/>
    <col min="10002" max="10241" width="10.5703125" style="1381" hidden="1"/>
    <col min="10242" max="10242" width="2.5703125" style="1381" hidden="1"/>
    <col min="10243" max="10243" width="4.5703125" style="1381" hidden="1"/>
    <col min="10244" max="10244" width="39.42578125" style="1381" hidden="1"/>
    <col min="10245" max="10248" width="15.42578125" style="1381" hidden="1"/>
    <col min="10249" max="10249" width="14.5703125" style="1381" hidden="1"/>
    <col min="10250" max="10250" width="19.5703125" style="1381" hidden="1"/>
    <col min="10251" max="10254" width="15.42578125" style="1381" hidden="1"/>
    <col min="10255" max="10256" width="17.5703125" style="1381" hidden="1"/>
    <col min="10257" max="10257" width="2.5703125" style="1381" hidden="1"/>
    <col min="10258" max="10497" width="10.5703125" style="1381" hidden="1"/>
    <col min="10498" max="10498" width="2.5703125" style="1381" hidden="1"/>
    <col min="10499" max="10499" width="4.5703125" style="1381" hidden="1"/>
    <col min="10500" max="10500" width="39.42578125" style="1381" hidden="1"/>
    <col min="10501" max="10504" width="15.42578125" style="1381" hidden="1"/>
    <col min="10505" max="10505" width="14.5703125" style="1381" hidden="1"/>
    <col min="10506" max="10506" width="19.5703125" style="1381" hidden="1"/>
    <col min="10507" max="10510" width="15.42578125" style="1381" hidden="1"/>
    <col min="10511" max="10512" width="17.5703125" style="1381" hidden="1"/>
    <col min="10513" max="10513" width="2.5703125" style="1381" hidden="1"/>
    <col min="10514" max="10753" width="10.5703125" style="1381" hidden="1"/>
    <col min="10754" max="10754" width="2.5703125" style="1381" hidden="1"/>
    <col min="10755" max="10755" width="4.5703125" style="1381" hidden="1"/>
    <col min="10756" max="10756" width="39.42578125" style="1381" hidden="1"/>
    <col min="10757" max="10760" width="15.42578125" style="1381" hidden="1"/>
    <col min="10761" max="10761" width="14.5703125" style="1381" hidden="1"/>
    <col min="10762" max="10762" width="19.5703125" style="1381" hidden="1"/>
    <col min="10763" max="10766" width="15.42578125" style="1381" hidden="1"/>
    <col min="10767" max="10768" width="17.5703125" style="1381" hidden="1"/>
    <col min="10769" max="10769" width="2.5703125" style="1381" hidden="1"/>
    <col min="10770" max="11009" width="10.5703125" style="1381" hidden="1"/>
    <col min="11010" max="11010" width="2.5703125" style="1381" hidden="1"/>
    <col min="11011" max="11011" width="4.5703125" style="1381" hidden="1"/>
    <col min="11012" max="11012" width="39.42578125" style="1381" hidden="1"/>
    <col min="11013" max="11016" width="15.42578125" style="1381" hidden="1"/>
    <col min="11017" max="11017" width="14.5703125" style="1381" hidden="1"/>
    <col min="11018" max="11018" width="19.5703125" style="1381" hidden="1"/>
    <col min="11019" max="11022" width="15.42578125" style="1381" hidden="1"/>
    <col min="11023" max="11024" width="17.5703125" style="1381" hidden="1"/>
    <col min="11025" max="11025" width="2.5703125" style="1381" hidden="1"/>
    <col min="11026" max="11265" width="10.5703125" style="1381" hidden="1"/>
    <col min="11266" max="11266" width="2.5703125" style="1381" hidden="1"/>
    <col min="11267" max="11267" width="4.5703125" style="1381" hidden="1"/>
    <col min="11268" max="11268" width="39.42578125" style="1381" hidden="1"/>
    <col min="11269" max="11272" width="15.42578125" style="1381" hidden="1"/>
    <col min="11273" max="11273" width="14.5703125" style="1381" hidden="1"/>
    <col min="11274" max="11274" width="19.5703125" style="1381" hidden="1"/>
    <col min="11275" max="11278" width="15.42578125" style="1381" hidden="1"/>
    <col min="11279" max="11280" width="17.5703125" style="1381" hidden="1"/>
    <col min="11281" max="11281" width="2.5703125" style="1381" hidden="1"/>
    <col min="11282" max="11521" width="10.5703125" style="1381" hidden="1"/>
    <col min="11522" max="11522" width="2.5703125" style="1381" hidden="1"/>
    <col min="11523" max="11523" width="4.5703125" style="1381" hidden="1"/>
    <col min="11524" max="11524" width="39.42578125" style="1381" hidden="1"/>
    <col min="11525" max="11528" width="15.42578125" style="1381" hidden="1"/>
    <col min="11529" max="11529" width="14.5703125" style="1381" hidden="1"/>
    <col min="11530" max="11530" width="19.5703125" style="1381" hidden="1"/>
    <col min="11531" max="11534" width="15.42578125" style="1381" hidden="1"/>
    <col min="11535" max="11536" width="17.5703125" style="1381" hidden="1"/>
    <col min="11537" max="11537" width="2.5703125" style="1381" hidden="1"/>
    <col min="11538" max="11777" width="10.5703125" style="1381" hidden="1"/>
    <col min="11778" max="11778" width="2.5703125" style="1381" hidden="1"/>
    <col min="11779" max="11779" width="4.5703125" style="1381" hidden="1"/>
    <col min="11780" max="11780" width="39.42578125" style="1381" hidden="1"/>
    <col min="11781" max="11784" width="15.42578125" style="1381" hidden="1"/>
    <col min="11785" max="11785" width="14.5703125" style="1381" hidden="1"/>
    <col min="11786" max="11786" width="19.5703125" style="1381" hidden="1"/>
    <col min="11787" max="11790" width="15.42578125" style="1381" hidden="1"/>
    <col min="11791" max="11792" width="17.5703125" style="1381" hidden="1"/>
    <col min="11793" max="11793" width="2.5703125" style="1381" hidden="1"/>
    <col min="11794" max="12033" width="10.5703125" style="1381" hidden="1"/>
    <col min="12034" max="12034" width="2.5703125" style="1381" hidden="1"/>
    <col min="12035" max="12035" width="4.5703125" style="1381" hidden="1"/>
    <col min="12036" max="12036" width="39.42578125" style="1381" hidden="1"/>
    <col min="12037" max="12040" width="15.42578125" style="1381" hidden="1"/>
    <col min="12041" max="12041" width="14.5703125" style="1381" hidden="1"/>
    <col min="12042" max="12042" width="19.5703125" style="1381" hidden="1"/>
    <col min="12043" max="12046" width="15.42578125" style="1381" hidden="1"/>
    <col min="12047" max="12048" width="17.5703125" style="1381" hidden="1"/>
    <col min="12049" max="12049" width="2.5703125" style="1381" hidden="1"/>
    <col min="12050" max="12289" width="10.5703125" style="1381" hidden="1"/>
    <col min="12290" max="12290" width="2.5703125" style="1381" hidden="1"/>
    <col min="12291" max="12291" width="4.5703125" style="1381" hidden="1"/>
    <col min="12292" max="12292" width="39.42578125" style="1381" hidden="1"/>
    <col min="12293" max="12296" width="15.42578125" style="1381" hidden="1"/>
    <col min="12297" max="12297" width="14.5703125" style="1381" hidden="1"/>
    <col min="12298" max="12298" width="19.5703125" style="1381" hidden="1"/>
    <col min="12299" max="12302" width="15.42578125" style="1381" hidden="1"/>
    <col min="12303" max="12304" width="17.5703125" style="1381" hidden="1"/>
    <col min="12305" max="12305" width="2.5703125" style="1381" hidden="1"/>
    <col min="12306" max="12545" width="10.5703125" style="1381" hidden="1"/>
    <col min="12546" max="12546" width="2.5703125" style="1381" hidden="1"/>
    <col min="12547" max="12547" width="4.5703125" style="1381" hidden="1"/>
    <col min="12548" max="12548" width="39.42578125" style="1381" hidden="1"/>
    <col min="12549" max="12552" width="15.42578125" style="1381" hidden="1"/>
    <col min="12553" max="12553" width="14.5703125" style="1381" hidden="1"/>
    <col min="12554" max="12554" width="19.5703125" style="1381" hidden="1"/>
    <col min="12555" max="12558" width="15.42578125" style="1381" hidden="1"/>
    <col min="12559" max="12560" width="17.5703125" style="1381" hidden="1"/>
    <col min="12561" max="12561" width="2.5703125" style="1381" hidden="1"/>
    <col min="12562" max="12801" width="10.5703125" style="1381" hidden="1"/>
    <col min="12802" max="12802" width="2.5703125" style="1381" hidden="1"/>
    <col min="12803" max="12803" width="4.5703125" style="1381" hidden="1"/>
    <col min="12804" max="12804" width="39.42578125" style="1381" hidden="1"/>
    <col min="12805" max="12808" width="15.42578125" style="1381" hidden="1"/>
    <col min="12809" max="12809" width="14.5703125" style="1381" hidden="1"/>
    <col min="12810" max="12810" width="19.5703125" style="1381" hidden="1"/>
    <col min="12811" max="12814" width="15.42578125" style="1381" hidden="1"/>
    <col min="12815" max="12816" width="17.5703125" style="1381" hidden="1"/>
    <col min="12817" max="12817" width="2.5703125" style="1381" hidden="1"/>
    <col min="12818" max="13057" width="10.5703125" style="1381" hidden="1"/>
    <col min="13058" max="13058" width="2.5703125" style="1381" hidden="1"/>
    <col min="13059" max="13059" width="4.5703125" style="1381" hidden="1"/>
    <col min="13060" max="13060" width="39.42578125" style="1381" hidden="1"/>
    <col min="13061" max="13064" width="15.42578125" style="1381" hidden="1"/>
    <col min="13065" max="13065" width="14.5703125" style="1381" hidden="1"/>
    <col min="13066" max="13066" width="19.5703125" style="1381" hidden="1"/>
    <col min="13067" max="13070" width="15.42578125" style="1381" hidden="1"/>
    <col min="13071" max="13072" width="17.5703125" style="1381" hidden="1"/>
    <col min="13073" max="13073" width="2.5703125" style="1381" hidden="1"/>
    <col min="13074" max="13313" width="10.5703125" style="1381" hidden="1"/>
    <col min="13314" max="13314" width="2.5703125" style="1381" hidden="1"/>
    <col min="13315" max="13315" width="4.5703125" style="1381" hidden="1"/>
    <col min="13316" max="13316" width="39.42578125" style="1381" hidden="1"/>
    <col min="13317" max="13320" width="15.42578125" style="1381" hidden="1"/>
    <col min="13321" max="13321" width="14.5703125" style="1381" hidden="1"/>
    <col min="13322" max="13322" width="19.5703125" style="1381" hidden="1"/>
    <col min="13323" max="13326" width="15.42578125" style="1381" hidden="1"/>
    <col min="13327" max="13328" width="17.5703125" style="1381" hidden="1"/>
    <col min="13329" max="13329" width="2.5703125" style="1381" hidden="1"/>
    <col min="13330" max="13569" width="10.5703125" style="1381" hidden="1"/>
    <col min="13570" max="13570" width="2.5703125" style="1381" hidden="1"/>
    <col min="13571" max="13571" width="4.5703125" style="1381" hidden="1"/>
    <col min="13572" max="13572" width="39.42578125" style="1381" hidden="1"/>
    <col min="13573" max="13576" width="15.42578125" style="1381" hidden="1"/>
    <col min="13577" max="13577" width="14.5703125" style="1381" hidden="1"/>
    <col min="13578" max="13578" width="19.5703125" style="1381" hidden="1"/>
    <col min="13579" max="13582" width="15.42578125" style="1381" hidden="1"/>
    <col min="13583" max="13584" width="17.5703125" style="1381" hidden="1"/>
    <col min="13585" max="13585" width="2.5703125" style="1381" hidden="1"/>
    <col min="13586" max="13825" width="10.5703125" style="1381" hidden="1"/>
    <col min="13826" max="13826" width="2.5703125" style="1381" hidden="1"/>
    <col min="13827" max="13827" width="4.5703125" style="1381" hidden="1"/>
    <col min="13828" max="13828" width="39.42578125" style="1381" hidden="1"/>
    <col min="13829" max="13832" width="15.42578125" style="1381" hidden="1"/>
    <col min="13833" max="13833" width="14.5703125" style="1381" hidden="1"/>
    <col min="13834" max="13834" width="19.5703125" style="1381" hidden="1"/>
    <col min="13835" max="13838" width="15.42578125" style="1381" hidden="1"/>
    <col min="13839" max="13840" width="17.5703125" style="1381" hidden="1"/>
    <col min="13841" max="13841" width="2.5703125" style="1381" hidden="1"/>
    <col min="13842" max="14081" width="10.5703125" style="1381" hidden="1"/>
    <col min="14082" max="14082" width="2.5703125" style="1381" hidden="1"/>
    <col min="14083" max="14083" width="4.5703125" style="1381" hidden="1"/>
    <col min="14084" max="14084" width="39.42578125" style="1381" hidden="1"/>
    <col min="14085" max="14088" width="15.42578125" style="1381" hidden="1"/>
    <col min="14089" max="14089" width="14.5703125" style="1381" hidden="1"/>
    <col min="14090" max="14090" width="19.5703125" style="1381" hidden="1"/>
    <col min="14091" max="14094" width="15.42578125" style="1381" hidden="1"/>
    <col min="14095" max="14096" width="17.5703125" style="1381" hidden="1"/>
    <col min="14097" max="14097" width="2.5703125" style="1381" hidden="1"/>
    <col min="14098" max="14337" width="10.5703125" style="1381" hidden="1"/>
    <col min="14338" max="14338" width="2.5703125" style="1381" hidden="1"/>
    <col min="14339" max="14339" width="4.5703125" style="1381" hidden="1"/>
    <col min="14340" max="14340" width="39.42578125" style="1381" hidden="1"/>
    <col min="14341" max="14344" width="15.42578125" style="1381" hidden="1"/>
    <col min="14345" max="14345" width="14.5703125" style="1381" hidden="1"/>
    <col min="14346" max="14346" width="19.5703125" style="1381" hidden="1"/>
    <col min="14347" max="14350" width="15.42578125" style="1381" hidden="1"/>
    <col min="14351" max="14352" width="17.5703125" style="1381" hidden="1"/>
    <col min="14353" max="14353" width="2.5703125" style="1381" hidden="1"/>
    <col min="14354" max="14593" width="10.5703125" style="1381" hidden="1"/>
    <col min="14594" max="14594" width="2.5703125" style="1381" hidden="1"/>
    <col min="14595" max="14595" width="4.5703125" style="1381" hidden="1"/>
    <col min="14596" max="14596" width="39.42578125" style="1381" hidden="1"/>
    <col min="14597" max="14600" width="15.42578125" style="1381" hidden="1"/>
    <col min="14601" max="14601" width="14.5703125" style="1381" hidden="1"/>
    <col min="14602" max="14602" width="19.5703125" style="1381" hidden="1"/>
    <col min="14603" max="14606" width="15.42578125" style="1381" hidden="1"/>
    <col min="14607" max="14608" width="17.5703125" style="1381" hidden="1"/>
    <col min="14609" max="14609" width="2.5703125" style="1381" hidden="1"/>
    <col min="14610" max="14849" width="10.5703125" style="1381" hidden="1"/>
    <col min="14850" max="14850" width="2.5703125" style="1381" hidden="1"/>
    <col min="14851" max="14851" width="4.5703125" style="1381" hidden="1"/>
    <col min="14852" max="14852" width="39.42578125" style="1381" hidden="1"/>
    <col min="14853" max="14856" width="15.42578125" style="1381" hidden="1"/>
    <col min="14857" max="14857" width="14.5703125" style="1381" hidden="1"/>
    <col min="14858" max="14858" width="19.5703125" style="1381" hidden="1"/>
    <col min="14859" max="14862" width="15.42578125" style="1381" hidden="1"/>
    <col min="14863" max="14864" width="17.5703125" style="1381" hidden="1"/>
    <col min="14865" max="14865" width="2.5703125" style="1381" hidden="1"/>
    <col min="14866" max="15105" width="10.5703125" style="1381" hidden="1"/>
    <col min="15106" max="15106" width="2.5703125" style="1381" hidden="1"/>
    <col min="15107" max="15107" width="4.5703125" style="1381" hidden="1"/>
    <col min="15108" max="15108" width="39.42578125" style="1381" hidden="1"/>
    <col min="15109" max="15112" width="15.42578125" style="1381" hidden="1"/>
    <col min="15113" max="15113" width="14.5703125" style="1381" hidden="1"/>
    <col min="15114" max="15114" width="19.5703125" style="1381" hidden="1"/>
    <col min="15115" max="15118" width="15.42578125" style="1381" hidden="1"/>
    <col min="15119" max="15120" width="17.5703125" style="1381" hidden="1"/>
    <col min="15121" max="15121" width="2.5703125" style="1381" hidden="1"/>
    <col min="15122" max="15361" width="10.5703125" style="1381" hidden="1"/>
    <col min="15362" max="15362" width="2.5703125" style="1381" hidden="1"/>
    <col min="15363" max="15363" width="4.5703125" style="1381" hidden="1"/>
    <col min="15364" max="15364" width="39.42578125" style="1381" hidden="1"/>
    <col min="15365" max="15368" width="15.42578125" style="1381" hidden="1"/>
    <col min="15369" max="15369" width="14.5703125" style="1381" hidden="1"/>
    <col min="15370" max="15370" width="19.5703125" style="1381" hidden="1"/>
    <col min="15371" max="15374" width="15.42578125" style="1381" hidden="1"/>
    <col min="15375" max="15376" width="17.5703125" style="1381" hidden="1"/>
    <col min="15377" max="15377" width="2.5703125" style="1381" hidden="1"/>
    <col min="15378" max="15617" width="10.5703125" style="1381" hidden="1"/>
    <col min="15618" max="15618" width="2.5703125" style="1381" hidden="1"/>
    <col min="15619" max="15619" width="4.5703125" style="1381" hidden="1"/>
    <col min="15620" max="15620" width="39.42578125" style="1381" hidden="1"/>
    <col min="15621" max="15624" width="15.42578125" style="1381" hidden="1"/>
    <col min="15625" max="15625" width="14.5703125" style="1381" hidden="1"/>
    <col min="15626" max="15626" width="19.5703125" style="1381" hidden="1"/>
    <col min="15627" max="15630" width="15.42578125" style="1381" hidden="1"/>
    <col min="15631" max="15632" width="17.5703125" style="1381" hidden="1"/>
    <col min="15633" max="15633" width="2.5703125" style="1381" hidden="1"/>
    <col min="15634" max="15873" width="10.5703125" style="1381" hidden="1"/>
    <col min="15874" max="15874" width="2.5703125" style="1381" hidden="1"/>
    <col min="15875" max="15875" width="4.5703125" style="1381" hidden="1"/>
    <col min="15876" max="15876" width="39.42578125" style="1381" hidden="1"/>
    <col min="15877" max="15880" width="15.42578125" style="1381" hidden="1"/>
    <col min="15881" max="15881" width="14.5703125" style="1381" hidden="1"/>
    <col min="15882" max="15882" width="19.5703125" style="1381" hidden="1"/>
    <col min="15883" max="15886" width="15.42578125" style="1381" hidden="1"/>
    <col min="15887" max="15888" width="17.5703125" style="1381" hidden="1"/>
    <col min="15889" max="15889" width="2.5703125" style="1381" hidden="1"/>
    <col min="15890" max="16129" width="10.5703125" style="1381" hidden="1"/>
    <col min="16130" max="16130" width="2.5703125" style="1381" hidden="1"/>
    <col min="16131" max="16131" width="4.5703125" style="1381" hidden="1"/>
    <col min="16132" max="16132" width="39.42578125" style="1381" hidden="1"/>
    <col min="16133" max="16136" width="15.42578125" style="1381" hidden="1"/>
    <col min="16137" max="16137" width="14.5703125" style="1381" hidden="1"/>
    <col min="16138" max="16138" width="19.5703125" style="1381" hidden="1"/>
    <col min="16139" max="16142" width="15.42578125" style="1381" hidden="1"/>
    <col min="16143" max="16144" width="17.5703125" style="1381" hidden="1"/>
    <col min="16145" max="16145" width="2.5703125" style="1381" hidden="1"/>
    <col min="16146" max="16384" width="10.5703125" style="1381" hidden="1"/>
  </cols>
  <sheetData>
    <row r="1" spans="1:32" ht="12" customHeight="1">
      <c r="B1" s="141" t="s">
        <v>126</v>
      </c>
      <c r="C1" s="1404"/>
      <c r="D1" s="1404"/>
      <c r="E1" s="1404"/>
      <c r="F1" s="1404"/>
      <c r="G1" s="1404"/>
      <c r="H1" s="1635"/>
      <c r="I1" s="1403"/>
      <c r="J1" s="1403"/>
      <c r="K1" s="1403"/>
      <c r="L1" s="1403"/>
      <c r="M1" s="1403"/>
      <c r="N1" s="1403"/>
      <c r="O1" s="1403"/>
      <c r="P1" s="1403"/>
      <c r="Q1" s="1403"/>
      <c r="R1" s="1403"/>
      <c r="S1" s="1403"/>
    </row>
    <row r="2" spans="1:32" s="1400" customFormat="1" ht="20.100000000000001" customHeight="1">
      <c r="A2" s="1401"/>
      <c r="B2" s="1402" t="s">
        <v>1344</v>
      </c>
      <c r="C2" s="1378"/>
      <c r="D2" s="1378"/>
      <c r="E2" s="1378"/>
      <c r="F2" s="1378"/>
      <c r="G2" s="1378"/>
      <c r="H2" s="1378"/>
      <c r="I2" s="1378"/>
      <c r="J2" s="1378"/>
      <c r="K2" s="1378"/>
      <c r="L2" s="1378"/>
      <c r="M2" s="1378"/>
      <c r="N2" s="1378"/>
      <c r="O2" s="1378"/>
      <c r="P2" s="1539"/>
      <c r="Q2" s="1401"/>
    </row>
    <row r="3" spans="1:32" ht="8.85" customHeight="1">
      <c r="B3" s="1403"/>
      <c r="C3" s="1403"/>
      <c r="D3" s="1403"/>
      <c r="E3" s="1403"/>
      <c r="F3" s="1403"/>
      <c r="G3" s="1403"/>
      <c r="H3" s="1403"/>
      <c r="I3" s="1403"/>
      <c r="J3" s="1403"/>
      <c r="K3" s="1403"/>
      <c r="L3" s="1403"/>
      <c r="M3" s="1403"/>
      <c r="N3" s="1403"/>
      <c r="O3" s="1403"/>
      <c r="P3" s="1403"/>
      <c r="Q3" s="1403"/>
    </row>
    <row r="4" spans="1:32" s="1382" customFormat="1" ht="12.75" hidden="1">
      <c r="A4" s="862"/>
      <c r="B4" s="862"/>
      <c r="C4" s="862"/>
      <c r="D4" s="862"/>
      <c r="E4" s="2234"/>
      <c r="F4" s="2234"/>
      <c r="G4" s="2234"/>
      <c r="H4" s="2234"/>
      <c r="I4" s="2234"/>
      <c r="J4" s="2234"/>
      <c r="K4" s="2234"/>
      <c r="L4" s="2234"/>
      <c r="M4" s="2234"/>
      <c r="N4" s="2234"/>
      <c r="O4" s="2234"/>
      <c r="P4" s="2234"/>
      <c r="Q4" s="862"/>
    </row>
    <row r="5" spans="1:32" s="1382" customFormat="1" ht="12.75">
      <c r="A5" s="862"/>
      <c r="B5" s="2237" t="s">
        <v>205</v>
      </c>
      <c r="C5" s="2238"/>
      <c r="D5" s="2238"/>
      <c r="E5" s="2235" t="str">
        <f>CurrQtr</f>
        <v>Q3 2022</v>
      </c>
      <c r="F5" s="2089"/>
      <c r="G5" s="2089"/>
      <c r="H5" s="2089"/>
      <c r="I5" s="2089"/>
      <c r="J5" s="2236"/>
      <c r="K5" s="2089" t="str">
        <f>LastQtr</f>
        <v>Q2 2022</v>
      </c>
      <c r="L5" s="2089"/>
      <c r="M5" s="2089"/>
      <c r="N5" s="2089"/>
      <c r="O5" s="2089"/>
      <c r="P5" s="2090"/>
      <c r="Q5" s="862"/>
    </row>
    <row r="6" spans="1:32" s="1382" customFormat="1" ht="61.35" customHeight="1">
      <c r="A6" s="862"/>
      <c r="B6" s="2239"/>
      <c r="C6" s="2240"/>
      <c r="D6" s="2240"/>
      <c r="E6" s="1627" t="s">
        <v>1343</v>
      </c>
      <c r="F6" s="1625" t="s">
        <v>1342</v>
      </c>
      <c r="G6" s="1625" t="s">
        <v>1341</v>
      </c>
      <c r="H6" s="1625" t="s">
        <v>1340</v>
      </c>
      <c r="I6" s="1625" t="s">
        <v>1339</v>
      </c>
      <c r="J6" s="1626" t="s">
        <v>1338</v>
      </c>
      <c r="K6" s="1625" t="s">
        <v>1343</v>
      </c>
      <c r="L6" s="1625" t="s">
        <v>1342</v>
      </c>
      <c r="M6" s="1625" t="s">
        <v>1341</v>
      </c>
      <c r="N6" s="1625" t="s">
        <v>1340</v>
      </c>
      <c r="O6" s="1625" t="s">
        <v>1339</v>
      </c>
      <c r="P6" s="1624" t="s">
        <v>1338</v>
      </c>
      <c r="Q6" s="862"/>
    </row>
    <row r="7" spans="1:32" s="1382" customFormat="1" ht="15">
      <c r="A7" s="862"/>
      <c r="B7" s="1634"/>
      <c r="C7" s="1633" t="s">
        <v>1337</v>
      </c>
      <c r="D7" s="1633"/>
      <c r="E7" s="1632">
        <v>0.59030000000000005</v>
      </c>
      <c r="F7" s="1631">
        <v>0.1394</v>
      </c>
      <c r="G7" s="1631">
        <v>39.484900000000003</v>
      </c>
      <c r="H7" s="1631">
        <v>47.157800000000002</v>
      </c>
      <c r="I7" s="1631">
        <v>48.756</v>
      </c>
      <c r="J7" s="1630">
        <v>40.366900000000001</v>
      </c>
      <c r="K7" s="1629">
        <v>0.60407710735974596</v>
      </c>
      <c r="L7" s="1629">
        <v>0.188569380139817</v>
      </c>
      <c r="M7" s="1629">
        <v>39.504507684011898</v>
      </c>
      <c r="N7" s="1629">
        <v>48.906610169491501</v>
      </c>
      <c r="O7" s="1629">
        <v>48.607439411343996</v>
      </c>
      <c r="P7" s="1628">
        <v>37.109325742810597</v>
      </c>
      <c r="Q7" s="862"/>
    </row>
    <row r="8" spans="1:32" s="1382" customFormat="1" ht="18.75" customHeight="1">
      <c r="A8" s="862"/>
      <c r="B8" s="1599"/>
      <c r="C8" s="2012" t="s">
        <v>1429</v>
      </c>
      <c r="D8" s="2012"/>
      <c r="E8" s="2012"/>
      <c r="F8" s="2012"/>
      <c r="G8" s="2012"/>
      <c r="H8" s="2012"/>
      <c r="I8" s="2012"/>
      <c r="J8" s="2012"/>
      <c r="K8" s="2012"/>
      <c r="L8" s="2012"/>
      <c r="M8" s="2012"/>
      <c r="N8" s="2012"/>
      <c r="O8" s="2012"/>
      <c r="P8" s="2012"/>
      <c r="Q8" s="862"/>
    </row>
    <row r="9" spans="1:32" s="1382" customFormat="1" ht="8.85" customHeight="1">
      <c r="A9" s="862"/>
      <c r="B9" s="1599"/>
      <c r="C9" s="2012"/>
      <c r="D9" s="2012"/>
      <c r="E9" s="2012"/>
      <c r="F9" s="2012"/>
      <c r="G9" s="2012"/>
      <c r="H9" s="2012"/>
      <c r="I9" s="2012"/>
      <c r="J9" s="2012"/>
      <c r="K9" s="2012"/>
      <c r="L9" s="2012"/>
      <c r="M9" s="2012"/>
      <c r="N9" s="2012"/>
      <c r="O9" s="2012"/>
      <c r="P9" s="2012"/>
      <c r="Q9" s="862"/>
    </row>
    <row r="10" spans="1:32" s="1382" customFormat="1" ht="12.75">
      <c r="A10" s="862"/>
      <c r="B10" s="1599"/>
      <c r="C10" s="863" t="s">
        <v>1336</v>
      </c>
      <c r="D10" s="863"/>
      <c r="E10" s="863"/>
      <c r="F10" s="863"/>
      <c r="G10" s="863"/>
      <c r="H10" s="863"/>
      <c r="I10" s="863"/>
      <c r="J10" s="863"/>
      <c r="K10" s="863"/>
      <c r="L10" s="863"/>
      <c r="M10" s="863"/>
      <c r="N10" s="863"/>
      <c r="O10" s="863"/>
      <c r="P10" s="863"/>
      <c r="Q10" s="862"/>
      <c r="AF10" s="1391"/>
    </row>
    <row r="11" spans="1:32" s="1382" customFormat="1" ht="12.6" customHeight="1">
      <c r="A11" s="862"/>
      <c r="B11" s="862"/>
      <c r="C11" s="862"/>
      <c r="D11" s="862"/>
      <c r="E11" s="862"/>
      <c r="F11" s="862"/>
      <c r="G11" s="862"/>
      <c r="H11" s="862"/>
      <c r="I11" s="862"/>
      <c r="J11" s="862"/>
      <c r="K11" s="862"/>
      <c r="L11" s="862"/>
      <c r="M11" s="862"/>
      <c r="N11" s="862"/>
      <c r="O11" s="862"/>
      <c r="P11" s="862"/>
      <c r="Q11" s="862"/>
      <c r="AF11" s="1391"/>
    </row>
    <row r="12" spans="1:32" s="1382" customFormat="1" ht="12.75">
      <c r="A12" s="862"/>
      <c r="B12" s="2014" t="s">
        <v>1092</v>
      </c>
      <c r="C12" s="2015"/>
      <c r="D12" s="2015"/>
      <c r="E12" s="2235" t="str">
        <f>"Four-quarter period ending "&amp;CurrQtr</f>
        <v>Four-quarter period ending Q3 2022</v>
      </c>
      <c r="F12" s="2089"/>
      <c r="G12" s="2089"/>
      <c r="H12" s="2089"/>
      <c r="I12" s="2089"/>
      <c r="J12" s="2236"/>
      <c r="K12" s="2089" t="str">
        <f>"Four-quarter period ending "&amp;LastQtr</f>
        <v>Four-quarter period ending Q2 2022</v>
      </c>
      <c r="L12" s="2089"/>
      <c r="M12" s="2089"/>
      <c r="N12" s="2089"/>
      <c r="O12" s="2089"/>
      <c r="P12" s="2090"/>
      <c r="Q12" s="862"/>
      <c r="AF12" s="1391"/>
    </row>
    <row r="13" spans="1:32" s="1382" customFormat="1" ht="53.25">
      <c r="A13" s="862"/>
      <c r="B13" s="2016"/>
      <c r="C13" s="2017"/>
      <c r="D13" s="2017"/>
      <c r="E13" s="1627" t="s">
        <v>1335</v>
      </c>
      <c r="F13" s="1625" t="s">
        <v>1334</v>
      </c>
      <c r="G13" s="1625" t="s">
        <v>1333</v>
      </c>
      <c r="H13" s="1625" t="s">
        <v>1332</v>
      </c>
      <c r="I13" s="1625" t="s">
        <v>1331</v>
      </c>
      <c r="J13" s="1626" t="s">
        <v>1330</v>
      </c>
      <c r="K13" s="1625" t="s">
        <v>1335</v>
      </c>
      <c r="L13" s="1625" t="s">
        <v>1334</v>
      </c>
      <c r="M13" s="1625" t="s">
        <v>1333</v>
      </c>
      <c r="N13" s="1625" t="s">
        <v>1332</v>
      </c>
      <c r="O13" s="1625" t="s">
        <v>1331</v>
      </c>
      <c r="P13" s="1624" t="s">
        <v>1330</v>
      </c>
      <c r="Q13" s="862"/>
    </row>
    <row r="14" spans="1:32" s="1382" customFormat="1" ht="12.75">
      <c r="A14" s="862"/>
      <c r="B14" s="1623"/>
      <c r="C14" s="1622" t="s">
        <v>1329</v>
      </c>
      <c r="D14" s="1622"/>
      <c r="E14" s="1621"/>
      <c r="F14" s="1619"/>
      <c r="G14" s="1619"/>
      <c r="H14" s="1619"/>
      <c r="I14" s="1619"/>
      <c r="J14" s="1620"/>
      <c r="K14" s="1619"/>
      <c r="L14" s="1619"/>
      <c r="M14" s="1619"/>
      <c r="N14" s="1619"/>
      <c r="O14" s="1619"/>
      <c r="P14" s="1618"/>
      <c r="Q14" s="862"/>
    </row>
    <row r="15" spans="1:32" s="1382" customFormat="1" ht="12.75">
      <c r="A15" s="862"/>
      <c r="B15" s="1390"/>
      <c r="C15" s="1389" t="s">
        <v>1328</v>
      </c>
      <c r="D15" s="1389"/>
      <c r="E15" s="1617"/>
      <c r="F15" s="1615"/>
      <c r="G15" s="1615"/>
      <c r="H15" s="1615"/>
      <c r="I15" s="1615"/>
      <c r="J15" s="1616"/>
      <c r="K15" s="1615"/>
      <c r="L15" s="1615"/>
      <c r="M15" s="1615"/>
      <c r="N15" s="1615"/>
      <c r="O15" s="1615"/>
      <c r="P15" s="1398"/>
      <c r="Q15" s="862"/>
    </row>
    <row r="16" spans="1:32" s="1382" customFormat="1" ht="15">
      <c r="A16" s="862"/>
      <c r="B16" s="1390"/>
      <c r="C16" s="1389" t="s">
        <v>1327</v>
      </c>
      <c r="D16" s="1389"/>
      <c r="E16" s="1614">
        <v>0.44</v>
      </c>
      <c r="F16" s="1613">
        <v>0.28999999999999998</v>
      </c>
      <c r="G16" s="1613">
        <v>0</v>
      </c>
      <c r="H16" s="1613">
        <v>0</v>
      </c>
      <c r="I16" s="1612">
        <v>0</v>
      </c>
      <c r="J16" s="1611">
        <v>0</v>
      </c>
      <c r="K16" s="1610">
        <v>0.46</v>
      </c>
      <c r="L16" s="1610">
        <v>0.3</v>
      </c>
      <c r="M16" s="1610">
        <v>0</v>
      </c>
      <c r="N16" s="1610">
        <v>0</v>
      </c>
      <c r="O16" s="1609">
        <v>0</v>
      </c>
      <c r="P16" s="1608">
        <v>0</v>
      </c>
      <c r="Q16" s="862"/>
    </row>
    <row r="17" spans="1:17" s="1382" customFormat="1" ht="12.75">
      <c r="A17" s="862"/>
      <c r="B17" s="1390"/>
      <c r="C17" s="1389" t="s">
        <v>1326</v>
      </c>
      <c r="D17" s="1389"/>
      <c r="E17" s="1614">
        <v>0.35</v>
      </c>
      <c r="F17" s="1613">
        <v>0.17</v>
      </c>
      <c r="G17" s="1613">
        <v>16.48</v>
      </c>
      <c r="H17" s="1613">
        <v>17.18</v>
      </c>
      <c r="I17" s="1612">
        <v>0</v>
      </c>
      <c r="J17" s="1611">
        <v>0</v>
      </c>
      <c r="K17" s="1610">
        <v>0.36</v>
      </c>
      <c r="L17" s="1610">
        <v>0.18</v>
      </c>
      <c r="M17" s="1610">
        <v>16.489999999999998</v>
      </c>
      <c r="N17" s="1610">
        <v>16.489999999999998</v>
      </c>
      <c r="O17" s="1609">
        <v>0</v>
      </c>
      <c r="P17" s="1608">
        <v>0</v>
      </c>
      <c r="Q17" s="862"/>
    </row>
    <row r="18" spans="1:17" s="1382" customFormat="1" ht="12.75">
      <c r="A18" s="862"/>
      <c r="B18" s="1390"/>
      <c r="C18" s="1389" t="s">
        <v>1325</v>
      </c>
      <c r="D18" s="1389"/>
      <c r="E18" s="1614">
        <v>0.14000000000000001</v>
      </c>
      <c r="F18" s="1613">
        <v>0.1</v>
      </c>
      <c r="G18" s="1613">
        <v>26.98</v>
      </c>
      <c r="H18" s="1613">
        <v>20.13</v>
      </c>
      <c r="I18" s="1612">
        <v>45</v>
      </c>
      <c r="J18" s="1611">
        <v>41</v>
      </c>
      <c r="K18" s="1610">
        <v>0.15</v>
      </c>
      <c r="L18" s="1610">
        <v>0.1</v>
      </c>
      <c r="M18" s="1610">
        <v>27.29</v>
      </c>
      <c r="N18" s="1610">
        <v>19.45</v>
      </c>
      <c r="O18" s="1609">
        <v>44</v>
      </c>
      <c r="P18" s="1608">
        <v>41</v>
      </c>
      <c r="Q18" s="862"/>
    </row>
    <row r="19" spans="1:17" s="1382" customFormat="1" ht="12.75">
      <c r="A19" s="862"/>
      <c r="B19" s="1390"/>
      <c r="C19" s="1389" t="s">
        <v>1324</v>
      </c>
      <c r="D19" s="1389"/>
      <c r="E19" s="1614">
        <v>1.37</v>
      </c>
      <c r="F19" s="1613">
        <v>0.88</v>
      </c>
      <c r="G19" s="1613">
        <v>84.71</v>
      </c>
      <c r="H19" s="1613">
        <v>76.12</v>
      </c>
      <c r="I19" s="1612">
        <v>399</v>
      </c>
      <c r="J19" s="1611">
        <v>351</v>
      </c>
      <c r="K19" s="1610">
        <v>1.34</v>
      </c>
      <c r="L19" s="1610">
        <v>0.81</v>
      </c>
      <c r="M19" s="1610">
        <v>84.77</v>
      </c>
      <c r="N19" s="1610">
        <v>77.319999999999993</v>
      </c>
      <c r="O19" s="1609">
        <v>409</v>
      </c>
      <c r="P19" s="1608">
        <v>361</v>
      </c>
      <c r="Q19" s="862"/>
    </row>
    <row r="20" spans="1:17" s="1382" customFormat="1" ht="12.75">
      <c r="A20" s="862"/>
      <c r="B20" s="1607"/>
      <c r="C20" s="1385" t="s">
        <v>1323</v>
      </c>
      <c r="D20" s="1385"/>
      <c r="E20" s="1606">
        <v>1.41</v>
      </c>
      <c r="F20" s="1605">
        <v>0.78</v>
      </c>
      <c r="G20" s="1605">
        <v>60.77</v>
      </c>
      <c r="H20" s="1605">
        <v>61.77</v>
      </c>
      <c r="I20" s="1604">
        <v>5</v>
      </c>
      <c r="J20" s="1603">
        <v>5</v>
      </c>
      <c r="K20" s="1602">
        <v>1.45</v>
      </c>
      <c r="L20" s="1602">
        <v>0.8</v>
      </c>
      <c r="M20" s="1602">
        <v>60.26</v>
      </c>
      <c r="N20" s="1602">
        <v>62.05</v>
      </c>
      <c r="O20" s="1601">
        <v>5</v>
      </c>
      <c r="P20" s="1600">
        <v>5</v>
      </c>
      <c r="Q20" s="862"/>
    </row>
    <row r="21" spans="1:17" s="1382" customFormat="1" ht="20.100000000000001" customHeight="1">
      <c r="A21" s="862"/>
      <c r="B21" s="1599"/>
      <c r="C21" s="863" t="s">
        <v>1322</v>
      </c>
      <c r="D21" s="862"/>
      <c r="E21" s="862"/>
      <c r="F21" s="862"/>
      <c r="G21" s="862"/>
      <c r="H21" s="862"/>
      <c r="I21" s="862"/>
      <c r="J21" s="862"/>
      <c r="K21" s="862"/>
      <c r="L21" s="862"/>
      <c r="M21" s="862"/>
      <c r="N21" s="862"/>
      <c r="O21" s="862"/>
      <c r="P21" s="862"/>
      <c r="Q21" s="862"/>
    </row>
    <row r="22" spans="1:17" s="1382" customFormat="1" ht="12.75">
      <c r="A22" s="862"/>
      <c r="B22" s="1599"/>
      <c r="C22" s="863" t="s">
        <v>1321</v>
      </c>
      <c r="D22" s="862"/>
      <c r="E22" s="862"/>
      <c r="F22" s="862"/>
      <c r="G22" s="862"/>
      <c r="H22" s="862"/>
      <c r="I22" s="862"/>
      <c r="J22" s="862"/>
      <c r="K22" s="862"/>
      <c r="L22" s="862"/>
      <c r="M22" s="862"/>
      <c r="N22" s="862"/>
      <c r="O22" s="862"/>
      <c r="P22" s="862"/>
      <c r="Q22" s="862"/>
    </row>
    <row r="23" spans="1:17" s="1382" customFormat="1" ht="12.75">
      <c r="A23" s="862"/>
      <c r="B23" s="1599"/>
      <c r="C23" s="863" t="s">
        <v>1320</v>
      </c>
      <c r="D23" s="862"/>
      <c r="E23" s="862"/>
      <c r="F23" s="862"/>
      <c r="G23" s="862"/>
      <c r="H23" s="862"/>
      <c r="I23" s="862"/>
      <c r="J23" s="862"/>
      <c r="K23" s="862"/>
      <c r="L23" s="862"/>
      <c r="M23" s="862"/>
      <c r="N23" s="862"/>
      <c r="O23" s="862"/>
      <c r="P23" s="1373"/>
      <c r="Q23" s="862"/>
    </row>
    <row r="24" spans="1:17" s="1382" customFormat="1" ht="12.75">
      <c r="A24" s="862"/>
      <c r="B24" s="1599"/>
      <c r="C24" s="863" t="s">
        <v>1319</v>
      </c>
      <c r="D24" s="862"/>
      <c r="E24" s="862"/>
      <c r="F24" s="862"/>
      <c r="G24" s="862"/>
      <c r="H24" s="862"/>
      <c r="I24" s="862"/>
      <c r="J24" s="862"/>
      <c r="K24" s="862"/>
      <c r="L24" s="862"/>
      <c r="M24" s="862"/>
      <c r="N24" s="862"/>
      <c r="O24" s="862"/>
      <c r="P24" s="862"/>
      <c r="Q24" s="862"/>
    </row>
    <row r="25" spans="1:17" s="1382" customFormat="1" ht="12.75">
      <c r="A25" s="862"/>
      <c r="B25" s="1599"/>
      <c r="C25" s="863" t="s">
        <v>1318</v>
      </c>
      <c r="D25" s="862"/>
      <c r="E25" s="862"/>
      <c r="F25" s="862"/>
      <c r="G25" s="862"/>
      <c r="H25" s="862"/>
      <c r="I25" s="862"/>
      <c r="J25" s="862"/>
      <c r="K25" s="862"/>
      <c r="L25" s="862"/>
      <c r="M25" s="862"/>
      <c r="N25" s="862"/>
      <c r="O25" s="862"/>
      <c r="P25" s="862"/>
      <c r="Q25" s="862"/>
    </row>
    <row r="26" spans="1:17" s="1382" customFormat="1" ht="12.75">
      <c r="A26" s="862"/>
      <c r="B26" s="1599"/>
      <c r="C26" s="863" t="s">
        <v>1317</v>
      </c>
      <c r="D26" s="862"/>
      <c r="E26" s="862"/>
      <c r="F26" s="862"/>
      <c r="G26" s="862"/>
      <c r="H26" s="862"/>
      <c r="I26" s="862"/>
      <c r="J26" s="862"/>
      <c r="K26" s="862"/>
      <c r="L26" s="862"/>
      <c r="M26" s="862"/>
      <c r="N26" s="862"/>
      <c r="O26" s="862"/>
      <c r="P26" s="862"/>
      <c r="Q26" s="862"/>
    </row>
    <row r="27" spans="1:17" s="1382" customFormat="1" ht="12.75">
      <c r="A27" s="862"/>
      <c r="B27" s="1599"/>
      <c r="C27" s="863" t="s">
        <v>1316</v>
      </c>
      <c r="D27" s="862"/>
      <c r="E27" s="862"/>
      <c r="F27" s="862"/>
      <c r="G27" s="862"/>
      <c r="H27" s="862"/>
      <c r="I27" s="862"/>
      <c r="J27" s="862"/>
      <c r="K27" s="862"/>
      <c r="L27" s="862"/>
      <c r="M27" s="862"/>
      <c r="N27" s="862"/>
      <c r="O27" s="862"/>
      <c r="P27" s="1373"/>
      <c r="Q27" s="862"/>
    </row>
    <row r="28" spans="1:17" s="1382" customFormat="1" ht="12.75">
      <c r="A28" s="862"/>
      <c r="B28" s="1599"/>
      <c r="C28" s="863" t="s">
        <v>1315</v>
      </c>
      <c r="D28" s="862"/>
      <c r="E28" s="862"/>
      <c r="F28" s="862"/>
      <c r="G28" s="862"/>
      <c r="H28" s="862"/>
      <c r="I28" s="862"/>
      <c r="J28" s="862"/>
      <c r="K28" s="862"/>
      <c r="L28" s="862"/>
      <c r="M28" s="862"/>
      <c r="N28" s="862"/>
      <c r="O28" s="862"/>
      <c r="P28" s="862"/>
      <c r="Q28" s="862"/>
    </row>
    <row r="29" spans="1:17" s="1382" customFormat="1" ht="3.75" customHeight="1">
      <c r="A29" s="862"/>
      <c r="B29" s="1599"/>
      <c r="C29" s="862"/>
      <c r="D29" s="862"/>
      <c r="E29" s="862"/>
      <c r="F29" s="862"/>
      <c r="G29" s="862"/>
      <c r="H29" s="862"/>
      <c r="I29" s="862"/>
      <c r="J29" s="862"/>
      <c r="K29" s="862"/>
      <c r="L29" s="862"/>
      <c r="M29" s="862"/>
      <c r="N29" s="862"/>
      <c r="O29" s="862"/>
      <c r="P29" s="862"/>
      <c r="Q29" s="862"/>
    </row>
    <row r="30" spans="1:17" s="1382" customFormat="1" ht="12.75" hidden="1">
      <c r="A30" s="862"/>
      <c r="P30" s="1391"/>
    </row>
    <row r="31" spans="1:17" s="1382" customFormat="1" ht="12.75" hidden="1">
      <c r="A31" s="862"/>
      <c r="P31" s="1391"/>
    </row>
    <row r="32" spans="1:17" s="1382" customFormat="1" ht="12.75" hidden="1">
      <c r="A32" s="862"/>
    </row>
    <row r="33" spans="1:16" s="1382" customFormat="1" ht="12.75" hidden="1">
      <c r="A33" s="862"/>
    </row>
    <row r="34" spans="1:16" s="1382" customFormat="1" ht="12.75" hidden="1">
      <c r="A34" s="862"/>
      <c r="P34" s="1391"/>
    </row>
    <row r="35" spans="1:16" s="1382" customFormat="1" ht="12.75" hidden="1">
      <c r="A35" s="862"/>
    </row>
    <row r="36" spans="1:16" s="1382" customFormat="1" ht="12.75" hidden="1">
      <c r="A36" s="862"/>
    </row>
    <row r="37" spans="1:16" s="1382" customFormat="1" ht="12.75" hidden="1">
      <c r="A37" s="862"/>
    </row>
    <row r="38" spans="1:16" s="1382" customFormat="1" ht="12.75" hidden="1">
      <c r="A38" s="862"/>
    </row>
    <row r="39" spans="1:16" s="1382" customFormat="1" ht="12.75" hidden="1">
      <c r="A39" s="862"/>
    </row>
    <row r="40" spans="1:16" s="1382" customFormat="1" ht="12.75" hidden="1">
      <c r="A40" s="862"/>
    </row>
    <row r="41" spans="1:16" s="1382" customFormat="1" ht="12.75" hidden="1">
      <c r="A41" s="862"/>
    </row>
    <row r="42" spans="1:16" s="1382" customFormat="1" ht="12.75" hidden="1">
      <c r="A42" s="862"/>
    </row>
    <row r="43" spans="1:16" s="1382" customFormat="1" ht="12.75" hidden="1">
      <c r="A43" s="862"/>
    </row>
    <row r="44" spans="1:16" s="1382" customFormat="1" ht="12.75" hidden="1">
      <c r="A44" s="862"/>
    </row>
    <row r="45" spans="1:16" s="1382" customFormat="1" ht="12.75" hidden="1">
      <c r="A45" s="862"/>
    </row>
    <row r="46" spans="1:16" s="1382" customFormat="1" ht="12.75" hidden="1">
      <c r="A46" s="862"/>
    </row>
    <row r="47" spans="1:16" s="1382" customFormat="1" ht="12.75" hidden="1">
      <c r="A47" s="862"/>
    </row>
    <row r="48" spans="1:16" s="1382" customFormat="1" ht="12.75" hidden="1">
      <c r="A48" s="862"/>
    </row>
    <row r="49" spans="1:1" s="1382" customFormat="1" ht="12.75" hidden="1">
      <c r="A49" s="862"/>
    </row>
    <row r="50" spans="1:1" s="1382" customFormat="1" ht="12.75" hidden="1">
      <c r="A50" s="862"/>
    </row>
    <row r="51" spans="1:1" s="1382" customFormat="1" ht="12.75" hidden="1">
      <c r="A51" s="862"/>
    </row>
    <row r="52" spans="1:1" s="1382" customFormat="1" ht="12.75" hidden="1">
      <c r="A52" s="862"/>
    </row>
    <row r="53" spans="1:1" s="1382" customFormat="1" ht="12.75" hidden="1">
      <c r="A53" s="862"/>
    </row>
    <row r="54" spans="1:1" s="1382" customFormat="1" ht="12.75" hidden="1">
      <c r="A54" s="862"/>
    </row>
    <row r="55" spans="1:1" s="1382" customFormat="1" ht="12.75" hidden="1">
      <c r="A55" s="862"/>
    </row>
    <row r="56" spans="1:1" s="1382" customFormat="1" ht="12.75" hidden="1">
      <c r="A56" s="862"/>
    </row>
    <row r="57" spans="1:1" s="1382" customFormat="1" ht="12.75" hidden="1">
      <c r="A57" s="862"/>
    </row>
    <row r="58" spans="1:1" s="1382" customFormat="1" ht="12.75" hidden="1">
      <c r="A58" s="862"/>
    </row>
    <row r="59" spans="1:1" s="1382" customFormat="1" ht="12.75" hidden="1">
      <c r="A59" s="862"/>
    </row>
    <row r="60" spans="1:1" s="1382" customFormat="1" ht="12.75" hidden="1">
      <c r="A60" s="862"/>
    </row>
    <row r="61" spans="1:1" s="1382" customFormat="1" ht="12.75" hidden="1">
      <c r="A61" s="862"/>
    </row>
    <row r="62" spans="1:1" s="1382" customFormat="1" ht="12.75" hidden="1">
      <c r="A62" s="862"/>
    </row>
    <row r="63" spans="1:1" s="1382" customFormat="1" ht="12.75" hidden="1">
      <c r="A63" s="862"/>
    </row>
    <row r="64" spans="1:1" s="1382" customFormat="1" ht="12.75" hidden="1">
      <c r="A64" s="862"/>
    </row>
    <row r="65" spans="1:1" s="1382" customFormat="1" ht="12.75" hidden="1">
      <c r="A65" s="862"/>
    </row>
    <row r="66" spans="1:1" s="1382" customFormat="1" ht="12.75" hidden="1">
      <c r="A66" s="862"/>
    </row>
    <row r="67" spans="1:1" s="1382" customFormat="1" ht="12.75" hidden="1">
      <c r="A67" s="862"/>
    </row>
    <row r="68" spans="1:1" s="1382" customFormat="1" ht="12.75" hidden="1">
      <c r="A68" s="862"/>
    </row>
    <row r="69" spans="1:1" s="1382" customFormat="1" ht="12.75" hidden="1">
      <c r="A69" s="862"/>
    </row>
    <row r="70" spans="1:1" s="1382" customFormat="1" ht="12.75" hidden="1">
      <c r="A70" s="862"/>
    </row>
    <row r="71" spans="1:1" s="1382" customFormat="1" ht="12.75" hidden="1">
      <c r="A71" s="862"/>
    </row>
    <row r="72" spans="1:1" s="1382" customFormat="1" ht="12.75" hidden="1">
      <c r="A72" s="862"/>
    </row>
    <row r="73" spans="1:1" s="1382" customFormat="1" ht="12.75" hidden="1">
      <c r="A73" s="862"/>
    </row>
    <row r="74" spans="1:1" s="1382" customFormat="1" ht="12.75" hidden="1">
      <c r="A74" s="862"/>
    </row>
    <row r="75" spans="1:1" s="1382" customFormat="1" ht="12.75" hidden="1">
      <c r="A75" s="862"/>
    </row>
    <row r="76" spans="1:1" s="1382" customFormat="1" ht="12.75" hidden="1">
      <c r="A76" s="862"/>
    </row>
    <row r="77" spans="1:1" s="1382" customFormat="1" ht="12.75" hidden="1">
      <c r="A77" s="862"/>
    </row>
    <row r="78" spans="1:1" s="1382" customFormat="1" ht="12.75" hidden="1">
      <c r="A78" s="862"/>
    </row>
    <row r="79" spans="1:1" s="1382" customFormat="1" ht="12.75" hidden="1">
      <c r="A79" s="862"/>
    </row>
    <row r="80" spans="1:1" s="1382" customFormat="1" ht="12.75" hidden="1">
      <c r="A80" s="862"/>
    </row>
    <row r="81" spans="1:1" s="1382" customFormat="1" ht="12.75" hidden="1">
      <c r="A81" s="862"/>
    </row>
    <row r="82" spans="1:1" s="1382" customFormat="1" ht="12.75" hidden="1">
      <c r="A82" s="862"/>
    </row>
    <row r="83" spans="1:1" s="1382" customFormat="1" ht="12.75" hidden="1">
      <c r="A83" s="862"/>
    </row>
    <row r="84" spans="1:1" s="1382" customFormat="1" ht="12.75" hidden="1">
      <c r="A84" s="862"/>
    </row>
    <row r="85" spans="1:1" s="1382" customFormat="1" ht="12.75" hidden="1">
      <c r="A85" s="862"/>
    </row>
    <row r="86" spans="1:1" s="1382" customFormat="1" ht="12.75" hidden="1">
      <c r="A86" s="862"/>
    </row>
    <row r="87" spans="1:1" s="1382" customFormat="1" ht="12.75" hidden="1">
      <c r="A87" s="862"/>
    </row>
    <row r="88" spans="1:1" s="1382" customFormat="1" ht="12.75" hidden="1">
      <c r="A88" s="862"/>
    </row>
    <row r="89" spans="1:1" s="1382" customFormat="1" ht="12.75" hidden="1">
      <c r="A89" s="862"/>
    </row>
    <row r="90" spans="1:1" s="1382" customFormat="1" ht="12.75" hidden="1">
      <c r="A90" s="862"/>
    </row>
    <row r="91" spans="1:1" s="1382" customFormat="1" ht="12.75" hidden="1">
      <c r="A91" s="862"/>
    </row>
    <row r="92" spans="1:1" s="1382" customFormat="1" ht="12.75" hidden="1">
      <c r="A92" s="862"/>
    </row>
    <row r="93" spans="1:1" s="1382" customFormat="1" ht="12.75" hidden="1">
      <c r="A93" s="862"/>
    </row>
    <row r="94" spans="1:1" s="1382" customFormat="1" ht="12.75" hidden="1">
      <c r="A94" s="862"/>
    </row>
    <row r="95" spans="1:1" s="1382" customFormat="1" ht="12.75" hidden="1">
      <c r="A95" s="862"/>
    </row>
    <row r="96" spans="1:1" s="1382" customFormat="1" ht="12.75" hidden="1">
      <c r="A96" s="862"/>
    </row>
    <row r="97" spans="1:1" s="1382" customFormat="1" ht="12.75" hidden="1">
      <c r="A97" s="862"/>
    </row>
    <row r="98" spans="1:1" s="1382" customFormat="1" ht="12.75" hidden="1">
      <c r="A98" s="862"/>
    </row>
    <row r="99" spans="1:1" s="1382" customFormat="1" ht="12.75" hidden="1">
      <c r="A99" s="862"/>
    </row>
    <row r="100" spans="1:1" s="1382" customFormat="1" ht="12.75" hidden="1">
      <c r="A100" s="862"/>
    </row>
    <row r="101" spans="1:1" s="1382" customFormat="1" ht="12.75" hidden="1">
      <c r="A101" s="862"/>
    </row>
    <row r="102" spans="1:1" s="1382" customFormat="1" ht="12.75" hidden="1">
      <c r="A102" s="862"/>
    </row>
    <row r="103" spans="1:1" s="1382" customFormat="1" ht="12.75" hidden="1">
      <c r="A103" s="862"/>
    </row>
    <row r="104" spans="1:1" s="1382" customFormat="1" ht="12.75" hidden="1">
      <c r="A104" s="862"/>
    </row>
    <row r="105" spans="1:1" s="1382" customFormat="1" ht="12.75" hidden="1">
      <c r="A105" s="862"/>
    </row>
    <row r="106" spans="1:1" s="1382" customFormat="1" ht="12.75" hidden="1">
      <c r="A106" s="862"/>
    </row>
    <row r="107" spans="1:1" s="1382" customFormat="1" ht="12.75" hidden="1">
      <c r="A107" s="862"/>
    </row>
    <row r="108" spans="1:1" s="1382" customFormat="1" ht="12.75" hidden="1">
      <c r="A108" s="862"/>
    </row>
  </sheetData>
  <mergeCells count="8">
    <mergeCell ref="E4:P4"/>
    <mergeCell ref="K12:P12"/>
    <mergeCell ref="E12:J12"/>
    <mergeCell ref="B5:D6"/>
    <mergeCell ref="B12:D13"/>
    <mergeCell ref="C8:P9"/>
    <mergeCell ref="E5:J5"/>
    <mergeCell ref="K5:P5"/>
  </mergeCells>
  <hyperlinks>
    <hyperlink ref="B1" location="ToC!A1" display="Back to Table of Contents" xr:uid="{22EF3C49-A651-44AA-9811-0D3FFFC43142}"/>
  </hyperlinks>
  <pageMargins left="0.5" right="0.5" top="0.5" bottom="0.5" header="0.25" footer="0.3"/>
  <pageSetup scale="65" orientation="landscape" r:id="rId1"/>
  <headerFooter>
    <oddFooter>&amp;L&amp;G&amp;CSupplementary Regulatory Capital Disclosure&amp;R Page &amp;P of &amp;N</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B7D4F-8C35-44BD-A2BF-A9CB385B0EFE}">
  <sheetPr codeName="Sheet47">
    <tabColor rgb="FF92D050"/>
    <pageSetUpPr fitToPage="1"/>
  </sheetPr>
  <dimension ref="A1:T107"/>
  <sheetViews>
    <sheetView topLeftCell="A4" zoomScaleNormal="100" workbookViewId="0"/>
  </sheetViews>
  <sheetFormatPr defaultColWidth="0" defaultRowHeight="0" customHeight="1" zeroHeight="1"/>
  <cols>
    <col min="1" max="1" width="1.7109375" customWidth="1"/>
    <col min="2" max="2" width="3.42578125" customWidth="1"/>
    <col min="3" max="3" width="31.85546875" customWidth="1"/>
    <col min="4" max="19" width="14.85546875" customWidth="1"/>
    <col min="20" max="20" width="1.7109375" customWidth="1"/>
    <col min="21" max="16384" width="20.5703125" hidden="1"/>
  </cols>
  <sheetData>
    <row r="1" spans="1:20" s="1544" customFormat="1" ht="12" customHeight="1">
      <c r="A1" s="1546"/>
      <c r="B1" s="141" t="s">
        <v>126</v>
      </c>
      <c r="C1" s="1546"/>
      <c r="D1" s="1598"/>
      <c r="E1" s="1598"/>
      <c r="F1" s="1546"/>
      <c r="G1" s="1546"/>
      <c r="H1" s="1546"/>
      <c r="I1" s="1546"/>
      <c r="J1" s="1546"/>
      <c r="K1" s="1546"/>
      <c r="L1" s="1546"/>
      <c r="M1" s="1546"/>
      <c r="N1" s="1546"/>
      <c r="O1" s="1546"/>
      <c r="P1" s="1546"/>
      <c r="Q1" s="1546"/>
      <c r="R1" s="1546"/>
      <c r="S1" s="1546"/>
      <c r="T1" s="1546"/>
    </row>
    <row r="2" spans="1:20" s="1537" customFormat="1" ht="20.100000000000001" customHeight="1">
      <c r="A2" s="1538"/>
      <c r="B2" s="1402" t="s">
        <v>1363</v>
      </c>
      <c r="C2" s="1378"/>
      <c r="D2" s="1378"/>
      <c r="E2" s="1378"/>
      <c r="F2" s="1378"/>
      <c r="G2" s="1378"/>
      <c r="H2" s="1378"/>
      <c r="I2" s="1378"/>
      <c r="J2" s="1378"/>
      <c r="K2" s="1378"/>
      <c r="L2" s="1378"/>
      <c r="M2" s="1378"/>
      <c r="N2" s="1378"/>
      <c r="O2" s="1378"/>
      <c r="P2" s="1378"/>
      <c r="Q2" s="1378"/>
      <c r="R2" s="1378"/>
      <c r="S2" s="1539"/>
      <c r="T2" s="1538"/>
    </row>
    <row r="3" spans="1:20" ht="15" customHeight="1">
      <c r="A3" s="1"/>
      <c r="B3" s="1702" t="s">
        <v>162</v>
      </c>
      <c r="C3" s="1701"/>
      <c r="D3" s="2244" t="str">
        <f>CurrQtr</f>
        <v>Q3 2022</v>
      </c>
      <c r="E3" s="2245"/>
      <c r="F3" s="2245"/>
      <c r="G3" s="2246"/>
      <c r="H3" s="2245" t="str">
        <f>LastQtr</f>
        <v>Q2 2022</v>
      </c>
      <c r="I3" s="2245"/>
      <c r="J3" s="2245"/>
      <c r="K3" s="2245"/>
      <c r="L3" s="2244" t="str">
        <f>Last2Qtr</f>
        <v>Q1 2022</v>
      </c>
      <c r="M3" s="2245"/>
      <c r="N3" s="2245"/>
      <c r="O3" s="2246"/>
      <c r="P3" s="2245" t="str">
        <f>Last3Qtr</f>
        <v>Q4 2021</v>
      </c>
      <c r="Q3" s="2245"/>
      <c r="R3" s="2245"/>
      <c r="S3" s="2246"/>
      <c r="T3" s="1"/>
    </row>
    <row r="4" spans="1:20" ht="64.5" customHeight="1">
      <c r="A4" s="1"/>
      <c r="B4" s="1700" t="s">
        <v>1362</v>
      </c>
      <c r="C4" s="1699"/>
      <c r="D4" s="1697" t="s">
        <v>1361</v>
      </c>
      <c r="E4" s="1696" t="s">
        <v>1360</v>
      </c>
      <c r="F4" s="1696" t="s">
        <v>1359</v>
      </c>
      <c r="G4" s="1695" t="s">
        <v>1358</v>
      </c>
      <c r="H4" s="1696" t="s">
        <v>1361</v>
      </c>
      <c r="I4" s="1696" t="s">
        <v>1360</v>
      </c>
      <c r="J4" s="1696" t="s">
        <v>1359</v>
      </c>
      <c r="K4" s="1698" t="s">
        <v>1358</v>
      </c>
      <c r="L4" s="1697" t="s">
        <v>1361</v>
      </c>
      <c r="M4" s="1696" t="s">
        <v>1360</v>
      </c>
      <c r="N4" s="1696" t="s">
        <v>1359</v>
      </c>
      <c r="O4" s="1695" t="s">
        <v>1358</v>
      </c>
      <c r="P4" s="1696" t="s">
        <v>1361</v>
      </c>
      <c r="Q4" s="1696" t="s">
        <v>1360</v>
      </c>
      <c r="R4" s="1696" t="s">
        <v>1359</v>
      </c>
      <c r="S4" s="1695" t="s">
        <v>1358</v>
      </c>
      <c r="T4" s="1"/>
    </row>
    <row r="5" spans="1:20" ht="17.25" customHeight="1">
      <c r="A5" s="1"/>
      <c r="B5" s="1694"/>
      <c r="C5" s="1693"/>
      <c r="D5" s="1692"/>
      <c r="E5" s="1690"/>
      <c r="F5" s="1690"/>
      <c r="G5" s="1689"/>
      <c r="H5" s="1691"/>
      <c r="I5" s="1690"/>
      <c r="J5" s="1690"/>
      <c r="K5" s="1690"/>
      <c r="L5" s="1692"/>
      <c r="M5" s="1690"/>
      <c r="N5" s="1690"/>
      <c r="O5" s="1689"/>
      <c r="P5" s="1691"/>
      <c r="Q5" s="1690"/>
      <c r="R5" s="1690"/>
      <c r="S5" s="1689"/>
      <c r="T5" s="1"/>
    </row>
    <row r="6" spans="1:20" ht="15">
      <c r="A6" s="1"/>
      <c r="B6" s="1674" t="s">
        <v>1357</v>
      </c>
      <c r="C6" s="1684"/>
      <c r="D6" s="1688"/>
      <c r="E6" s="1686"/>
      <c r="F6" s="1686"/>
      <c r="G6" s="1685"/>
      <c r="H6" s="1687"/>
      <c r="I6" s="1686"/>
      <c r="J6" s="1686"/>
      <c r="K6" s="1686"/>
      <c r="L6" s="1688"/>
      <c r="M6" s="1686"/>
      <c r="N6" s="1686"/>
      <c r="O6" s="1685"/>
      <c r="P6" s="1687"/>
      <c r="Q6" s="1686"/>
      <c r="R6" s="1686"/>
      <c r="S6" s="1685"/>
      <c r="T6" s="1"/>
    </row>
    <row r="7" spans="1:20" ht="15">
      <c r="A7" s="1"/>
      <c r="B7" s="1669" t="s">
        <v>1356</v>
      </c>
      <c r="C7" s="1684"/>
      <c r="D7" s="1667">
        <v>327045</v>
      </c>
      <c r="E7" s="1665">
        <v>113</v>
      </c>
      <c r="F7" s="1665">
        <v>78</v>
      </c>
      <c r="G7" s="1664">
        <v>38</v>
      </c>
      <c r="H7" s="1666">
        <v>257582</v>
      </c>
      <c r="I7" s="1665">
        <v>45</v>
      </c>
      <c r="J7" s="1665">
        <v>132</v>
      </c>
      <c r="K7" s="1665">
        <v>65</v>
      </c>
      <c r="L7" s="1667">
        <v>282912</v>
      </c>
      <c r="M7" s="1665">
        <v>41</v>
      </c>
      <c r="N7" s="1665">
        <v>106</v>
      </c>
      <c r="O7" s="1664">
        <v>53</v>
      </c>
      <c r="P7" s="1666">
        <v>343189</v>
      </c>
      <c r="Q7" s="1665">
        <v>32</v>
      </c>
      <c r="R7" s="1665">
        <v>143</v>
      </c>
      <c r="S7" s="1664">
        <v>69</v>
      </c>
      <c r="T7" s="1"/>
    </row>
    <row r="8" spans="1:20" ht="15">
      <c r="A8" s="1"/>
      <c r="B8" s="1669" t="s">
        <v>1353</v>
      </c>
      <c r="C8" s="1684"/>
      <c r="D8" s="1667">
        <v>5486990</v>
      </c>
      <c r="E8" s="1665">
        <v>4670</v>
      </c>
      <c r="F8" s="1665">
        <v>5844</v>
      </c>
      <c r="G8" s="1664">
        <v>760</v>
      </c>
      <c r="H8" s="1666">
        <v>5149814</v>
      </c>
      <c r="I8" s="1665">
        <v>3813</v>
      </c>
      <c r="J8" s="1665">
        <v>5777</v>
      </c>
      <c r="K8" s="1665">
        <v>640</v>
      </c>
      <c r="L8" s="1667">
        <v>5239714</v>
      </c>
      <c r="M8" s="1665">
        <v>3584</v>
      </c>
      <c r="N8" s="1665">
        <v>4289</v>
      </c>
      <c r="O8" s="1664">
        <v>888</v>
      </c>
      <c r="P8" s="1666">
        <v>4361426</v>
      </c>
      <c r="Q8" s="1665">
        <v>3951</v>
      </c>
      <c r="R8" s="1665">
        <v>4760</v>
      </c>
      <c r="S8" s="1664">
        <v>1120</v>
      </c>
      <c r="T8" s="1"/>
    </row>
    <row r="9" spans="1:20" ht="15">
      <c r="A9" s="1"/>
      <c r="B9" s="1669" t="s">
        <v>1352</v>
      </c>
      <c r="C9" s="1684"/>
      <c r="D9" s="1667">
        <v>37276</v>
      </c>
      <c r="E9" s="1665">
        <v>118</v>
      </c>
      <c r="F9" s="1665">
        <v>106</v>
      </c>
      <c r="G9" s="1664">
        <v>30</v>
      </c>
      <c r="H9" s="1666">
        <v>35784</v>
      </c>
      <c r="I9" s="1665">
        <v>106</v>
      </c>
      <c r="J9" s="1665">
        <v>96</v>
      </c>
      <c r="K9" s="1665">
        <v>24</v>
      </c>
      <c r="L9" s="1667">
        <v>28642</v>
      </c>
      <c r="M9" s="1665">
        <v>79</v>
      </c>
      <c r="N9" s="1665">
        <v>41</v>
      </c>
      <c r="O9" s="1664">
        <v>11</v>
      </c>
      <c r="P9" s="1666">
        <v>40860</v>
      </c>
      <c r="Q9" s="1665">
        <v>70</v>
      </c>
      <c r="R9" s="1665">
        <v>44</v>
      </c>
      <c r="S9" s="1664">
        <v>10</v>
      </c>
      <c r="T9" s="1"/>
    </row>
    <row r="10" spans="1:20" ht="15">
      <c r="A10" s="1"/>
      <c r="B10" s="1663" t="s">
        <v>1351</v>
      </c>
      <c r="C10" s="1683"/>
      <c r="D10" s="1661">
        <v>42200</v>
      </c>
      <c r="E10" s="1659">
        <v>0</v>
      </c>
      <c r="F10" s="1659">
        <v>14</v>
      </c>
      <c r="G10" s="1658">
        <v>3</v>
      </c>
      <c r="H10" s="1660">
        <v>40696</v>
      </c>
      <c r="I10" s="1659">
        <v>0</v>
      </c>
      <c r="J10" s="1659">
        <v>8</v>
      </c>
      <c r="K10" s="1659">
        <v>2</v>
      </c>
      <c r="L10" s="1661">
        <v>31434</v>
      </c>
      <c r="M10" s="1659">
        <v>0</v>
      </c>
      <c r="N10" s="1659">
        <v>8</v>
      </c>
      <c r="O10" s="1658">
        <v>2</v>
      </c>
      <c r="P10" s="1660">
        <v>41785</v>
      </c>
      <c r="Q10" s="1659">
        <v>0</v>
      </c>
      <c r="R10" s="1659">
        <v>11</v>
      </c>
      <c r="S10" s="1658">
        <v>3</v>
      </c>
      <c r="T10" s="1"/>
    </row>
    <row r="11" spans="1:20" ht="15">
      <c r="A11" s="1"/>
      <c r="B11" s="1657" t="s">
        <v>206</v>
      </c>
      <c r="C11" s="1682"/>
      <c r="D11" s="1643">
        <v>5893511</v>
      </c>
      <c r="E11" s="1653">
        <v>4901</v>
      </c>
      <c r="F11" s="1653">
        <v>6042</v>
      </c>
      <c r="G11" s="1652">
        <v>831</v>
      </c>
      <c r="H11" s="1642">
        <v>5483876</v>
      </c>
      <c r="I11" s="1653">
        <v>3964</v>
      </c>
      <c r="J11" s="1653">
        <v>6013</v>
      </c>
      <c r="K11" s="1653">
        <v>731</v>
      </c>
      <c r="L11" s="1643">
        <v>5582702</v>
      </c>
      <c r="M11" s="1653">
        <v>3704</v>
      </c>
      <c r="N11" s="1653">
        <v>4444</v>
      </c>
      <c r="O11" s="1652">
        <v>954</v>
      </c>
      <c r="P11" s="1642">
        <v>4787260</v>
      </c>
      <c r="Q11" s="1653">
        <v>4053</v>
      </c>
      <c r="R11" s="1653">
        <v>4958</v>
      </c>
      <c r="S11" s="1652">
        <v>1202</v>
      </c>
      <c r="T11" s="1"/>
    </row>
    <row r="12" spans="1:20" ht="15">
      <c r="A12" s="1"/>
      <c r="B12" s="1680"/>
      <c r="C12" s="1681"/>
      <c r="D12" s="1678"/>
      <c r="E12" s="1676"/>
      <c r="F12" s="1676"/>
      <c r="G12" s="1675"/>
      <c r="H12" s="1677"/>
      <c r="I12" s="1676"/>
      <c r="J12" s="1676"/>
      <c r="K12" s="1676"/>
      <c r="L12" s="1678"/>
      <c r="M12" s="1676"/>
      <c r="N12" s="1676"/>
      <c r="O12" s="1675"/>
      <c r="P12" s="1677"/>
      <c r="Q12" s="1676"/>
      <c r="R12" s="1676"/>
      <c r="S12" s="1675"/>
      <c r="T12" s="1"/>
    </row>
    <row r="13" spans="1:20" ht="15">
      <c r="A13" s="1"/>
      <c r="B13" s="1674" t="s">
        <v>1355</v>
      </c>
      <c r="C13" s="225"/>
      <c r="D13" s="1673"/>
      <c r="E13" s="1671"/>
      <c r="F13" s="1671"/>
      <c r="G13" s="1670"/>
      <c r="H13" s="1672"/>
      <c r="I13" s="1671"/>
      <c r="J13" s="1671"/>
      <c r="K13" s="1671"/>
      <c r="L13" s="1673"/>
      <c r="M13" s="1671"/>
      <c r="N13" s="1671"/>
      <c r="O13" s="1670"/>
      <c r="P13" s="1672"/>
      <c r="Q13" s="1671"/>
      <c r="R13" s="1671"/>
      <c r="S13" s="1670"/>
      <c r="T13" s="1"/>
    </row>
    <row r="14" spans="1:20" ht="15">
      <c r="A14" s="1"/>
      <c r="B14" s="1669" t="s">
        <v>1354</v>
      </c>
      <c r="C14" s="225"/>
      <c r="D14" s="1667">
        <v>493215</v>
      </c>
      <c r="E14" s="1665">
        <v>980</v>
      </c>
      <c r="F14" s="1665">
        <v>5199</v>
      </c>
      <c r="G14" s="1664">
        <v>1374</v>
      </c>
      <c r="H14" s="1666">
        <v>471897</v>
      </c>
      <c r="I14" s="1665">
        <v>1771</v>
      </c>
      <c r="J14" s="1665">
        <v>5152</v>
      </c>
      <c r="K14" s="1665">
        <v>1560</v>
      </c>
      <c r="L14" s="1667">
        <v>516668</v>
      </c>
      <c r="M14" s="1665">
        <v>1529</v>
      </c>
      <c r="N14" s="1665">
        <v>4878</v>
      </c>
      <c r="O14" s="1664">
        <v>1459</v>
      </c>
      <c r="P14" s="1666">
        <v>442804</v>
      </c>
      <c r="Q14" s="1665">
        <v>1604</v>
      </c>
      <c r="R14" s="1665">
        <v>4603</v>
      </c>
      <c r="S14" s="1664">
        <v>1407</v>
      </c>
      <c r="T14" s="1"/>
    </row>
    <row r="15" spans="1:20" ht="15">
      <c r="A15" s="1"/>
      <c r="B15" s="1669" t="s">
        <v>1353</v>
      </c>
      <c r="C15" s="314"/>
      <c r="D15" s="1667">
        <v>674852</v>
      </c>
      <c r="E15" s="1665">
        <v>1017</v>
      </c>
      <c r="F15" s="1665">
        <v>9519</v>
      </c>
      <c r="G15" s="1664">
        <v>2180</v>
      </c>
      <c r="H15" s="1666">
        <v>659038</v>
      </c>
      <c r="I15" s="1665">
        <v>1935</v>
      </c>
      <c r="J15" s="1665">
        <v>9448</v>
      </c>
      <c r="K15" s="1665">
        <v>2592</v>
      </c>
      <c r="L15" s="1667">
        <v>631286</v>
      </c>
      <c r="M15" s="1665">
        <v>1231</v>
      </c>
      <c r="N15" s="1665">
        <v>7094</v>
      </c>
      <c r="O15" s="1664">
        <v>2051</v>
      </c>
      <c r="P15" s="1666">
        <v>571933</v>
      </c>
      <c r="Q15" s="1665">
        <v>1151</v>
      </c>
      <c r="R15" s="1665">
        <v>7342</v>
      </c>
      <c r="S15" s="1664">
        <v>1715</v>
      </c>
      <c r="T15" s="1"/>
    </row>
    <row r="16" spans="1:20" ht="15">
      <c r="A16" s="1"/>
      <c r="B16" s="1669" t="s">
        <v>1352</v>
      </c>
      <c r="C16" s="314"/>
      <c r="D16" s="1667">
        <v>19270</v>
      </c>
      <c r="E16" s="1665">
        <v>272</v>
      </c>
      <c r="F16" s="1665">
        <v>277</v>
      </c>
      <c r="G16" s="1664">
        <v>85</v>
      </c>
      <c r="H16" s="1666">
        <v>19151</v>
      </c>
      <c r="I16" s="1665">
        <v>275</v>
      </c>
      <c r="J16" s="1665">
        <v>305</v>
      </c>
      <c r="K16" s="1665">
        <v>95</v>
      </c>
      <c r="L16" s="1667">
        <v>18308</v>
      </c>
      <c r="M16" s="1665">
        <v>318</v>
      </c>
      <c r="N16" s="1665">
        <v>278</v>
      </c>
      <c r="O16" s="1664">
        <v>105</v>
      </c>
      <c r="P16" s="1666">
        <v>16256</v>
      </c>
      <c r="Q16" s="1665">
        <v>351</v>
      </c>
      <c r="R16" s="1665">
        <v>247</v>
      </c>
      <c r="S16" s="1664">
        <v>118</v>
      </c>
      <c r="T16" s="1"/>
    </row>
    <row r="17" spans="1:20" ht="15">
      <c r="A17" s="1"/>
      <c r="B17" s="1663" t="s">
        <v>1351</v>
      </c>
      <c r="C17" s="1662"/>
      <c r="D17" s="1661">
        <v>20448</v>
      </c>
      <c r="E17" s="1659">
        <v>0</v>
      </c>
      <c r="F17" s="1659">
        <v>15</v>
      </c>
      <c r="G17" s="1658">
        <v>3</v>
      </c>
      <c r="H17" s="1660">
        <v>20059</v>
      </c>
      <c r="I17" s="1659">
        <v>0</v>
      </c>
      <c r="J17" s="1659">
        <v>12</v>
      </c>
      <c r="K17" s="1659">
        <v>2</v>
      </c>
      <c r="L17" s="1661">
        <v>18699</v>
      </c>
      <c r="M17" s="1659">
        <v>0</v>
      </c>
      <c r="N17" s="1659">
        <v>15</v>
      </c>
      <c r="O17" s="1658">
        <v>4</v>
      </c>
      <c r="P17" s="1660">
        <v>16495</v>
      </c>
      <c r="Q17" s="1659">
        <v>0</v>
      </c>
      <c r="R17" s="1659">
        <v>14</v>
      </c>
      <c r="S17" s="1658">
        <v>2</v>
      </c>
      <c r="T17" s="1"/>
    </row>
    <row r="18" spans="1:20" ht="15">
      <c r="A18" s="1"/>
      <c r="B18" s="1657" t="s">
        <v>206</v>
      </c>
      <c r="C18" s="1644"/>
      <c r="D18" s="1643">
        <v>1207785</v>
      </c>
      <c r="E18" s="1653">
        <v>2269</v>
      </c>
      <c r="F18" s="1653">
        <v>15010</v>
      </c>
      <c r="G18" s="1652">
        <v>3642</v>
      </c>
      <c r="H18" s="1642">
        <v>1170145</v>
      </c>
      <c r="I18" s="1653">
        <v>3981</v>
      </c>
      <c r="J18" s="1653">
        <v>14917</v>
      </c>
      <c r="K18" s="1653">
        <v>4249</v>
      </c>
      <c r="L18" s="1643">
        <v>1184961</v>
      </c>
      <c r="M18" s="1653">
        <v>3078</v>
      </c>
      <c r="N18" s="1653">
        <v>12265</v>
      </c>
      <c r="O18" s="1652">
        <v>3619</v>
      </c>
      <c r="P18" s="1642">
        <v>1047488</v>
      </c>
      <c r="Q18" s="1653">
        <v>3106</v>
      </c>
      <c r="R18" s="1653">
        <v>12206</v>
      </c>
      <c r="S18" s="1652">
        <v>3242</v>
      </c>
      <c r="T18" s="1"/>
    </row>
    <row r="19" spans="1:20" ht="15">
      <c r="A19" s="1"/>
      <c r="B19" s="1680"/>
      <c r="C19" s="1679"/>
      <c r="D19" s="1678"/>
      <c r="E19" s="1676"/>
      <c r="F19" s="1676"/>
      <c r="G19" s="1675"/>
      <c r="H19" s="1677"/>
      <c r="I19" s="1676"/>
      <c r="J19" s="1676"/>
      <c r="K19" s="1676"/>
      <c r="L19" s="1678"/>
      <c r="M19" s="1676"/>
      <c r="N19" s="1676"/>
      <c r="O19" s="1675"/>
      <c r="P19" s="1677"/>
      <c r="Q19" s="1676"/>
      <c r="R19" s="1676"/>
      <c r="S19" s="1675"/>
      <c r="T19" s="1"/>
    </row>
    <row r="20" spans="1:20" ht="15">
      <c r="A20" s="1"/>
      <c r="B20" s="1674" t="s">
        <v>1350</v>
      </c>
      <c r="C20" s="1668"/>
      <c r="D20" s="1673"/>
      <c r="E20" s="1671"/>
      <c r="F20" s="1671"/>
      <c r="G20" s="1670"/>
      <c r="H20" s="1672"/>
      <c r="I20" s="1671"/>
      <c r="J20" s="1671"/>
      <c r="K20" s="1671"/>
      <c r="L20" s="1673"/>
      <c r="M20" s="1671"/>
      <c r="N20" s="1671"/>
      <c r="O20" s="1670"/>
      <c r="P20" s="1672"/>
      <c r="Q20" s="1671"/>
      <c r="R20" s="1671"/>
      <c r="S20" s="1670"/>
      <c r="T20" s="1"/>
    </row>
    <row r="21" spans="1:20" ht="15">
      <c r="A21" s="1"/>
      <c r="B21" s="1669" t="s">
        <v>637</v>
      </c>
      <c r="C21" s="1668"/>
      <c r="D21" s="1667">
        <v>123592</v>
      </c>
      <c r="E21" s="1665">
        <v>1167</v>
      </c>
      <c r="F21" s="1665">
        <v>7659</v>
      </c>
      <c r="G21" s="1664">
        <v>1179</v>
      </c>
      <c r="H21" s="1666">
        <v>141072</v>
      </c>
      <c r="I21" s="1665">
        <v>1230</v>
      </c>
      <c r="J21" s="1665">
        <v>7428</v>
      </c>
      <c r="K21" s="1665">
        <v>994</v>
      </c>
      <c r="L21" s="1667">
        <v>145212</v>
      </c>
      <c r="M21" s="1665">
        <v>1390</v>
      </c>
      <c r="N21" s="1665">
        <v>8839</v>
      </c>
      <c r="O21" s="1664">
        <v>1367</v>
      </c>
      <c r="P21" s="1666">
        <v>145352</v>
      </c>
      <c r="Q21" s="1665">
        <v>1423</v>
      </c>
      <c r="R21" s="1665">
        <v>9707</v>
      </c>
      <c r="S21" s="1664">
        <v>1340</v>
      </c>
      <c r="T21" s="1"/>
    </row>
    <row r="22" spans="1:20" ht="15">
      <c r="A22" s="1"/>
      <c r="B22" s="1669" t="s">
        <v>1349</v>
      </c>
      <c r="C22" s="1668"/>
      <c r="D22" s="1667">
        <v>24560</v>
      </c>
      <c r="E22" s="1665">
        <v>439</v>
      </c>
      <c r="F22" s="1665">
        <v>687</v>
      </c>
      <c r="G22" s="1664">
        <v>253</v>
      </c>
      <c r="H22" s="1666">
        <v>24714</v>
      </c>
      <c r="I22" s="1665">
        <v>235</v>
      </c>
      <c r="J22" s="1665">
        <v>405</v>
      </c>
      <c r="K22" s="1665">
        <v>79</v>
      </c>
      <c r="L22" s="1667">
        <v>27859</v>
      </c>
      <c r="M22" s="1665">
        <v>268</v>
      </c>
      <c r="N22" s="1665">
        <v>426</v>
      </c>
      <c r="O22" s="1664">
        <v>79</v>
      </c>
      <c r="P22" s="1666">
        <v>27421</v>
      </c>
      <c r="Q22" s="1665">
        <v>197</v>
      </c>
      <c r="R22" s="1665">
        <v>304</v>
      </c>
      <c r="S22" s="1664">
        <v>59</v>
      </c>
      <c r="T22" s="1"/>
    </row>
    <row r="23" spans="1:20" ht="15">
      <c r="A23" s="1"/>
      <c r="B23" s="1663" t="s">
        <v>179</v>
      </c>
      <c r="C23" s="1662"/>
      <c r="D23" s="1661">
        <v>65163</v>
      </c>
      <c r="E23" s="1659">
        <v>5144</v>
      </c>
      <c r="F23" s="1659">
        <v>12045</v>
      </c>
      <c r="G23" s="1658">
        <v>1268</v>
      </c>
      <c r="H23" s="1660">
        <v>73524</v>
      </c>
      <c r="I23" s="1659">
        <v>5707</v>
      </c>
      <c r="J23" s="1659">
        <v>8656</v>
      </c>
      <c r="K23" s="1659">
        <v>1269</v>
      </c>
      <c r="L23" s="1661">
        <v>64675</v>
      </c>
      <c r="M23" s="1659">
        <v>4502</v>
      </c>
      <c r="N23" s="1659">
        <v>5707</v>
      </c>
      <c r="O23" s="1658">
        <v>851</v>
      </c>
      <c r="P23" s="1660">
        <v>61329</v>
      </c>
      <c r="Q23" s="1659">
        <v>4562</v>
      </c>
      <c r="R23" s="1659">
        <v>6610</v>
      </c>
      <c r="S23" s="1658">
        <v>1182</v>
      </c>
      <c r="T23" s="1"/>
    </row>
    <row r="24" spans="1:20" ht="15">
      <c r="A24" s="1"/>
      <c r="B24" s="1657" t="s">
        <v>206</v>
      </c>
      <c r="C24" s="1644"/>
      <c r="D24" s="1643">
        <v>213315</v>
      </c>
      <c r="E24" s="1653">
        <v>6750</v>
      </c>
      <c r="F24" s="1653">
        <v>20391</v>
      </c>
      <c r="G24" s="1652">
        <v>2700</v>
      </c>
      <c r="H24" s="1642">
        <v>239310</v>
      </c>
      <c r="I24" s="1653">
        <v>7172</v>
      </c>
      <c r="J24" s="1653">
        <v>16489</v>
      </c>
      <c r="K24" s="1653">
        <v>2342</v>
      </c>
      <c r="L24" s="1643">
        <v>237746</v>
      </c>
      <c r="M24" s="1653">
        <v>6160</v>
      </c>
      <c r="N24" s="1653">
        <v>14972</v>
      </c>
      <c r="O24" s="1652">
        <v>2297</v>
      </c>
      <c r="P24" s="1642">
        <v>234102</v>
      </c>
      <c r="Q24" s="1653">
        <v>6182</v>
      </c>
      <c r="R24" s="1653">
        <v>16621</v>
      </c>
      <c r="S24" s="1652">
        <v>2581</v>
      </c>
      <c r="T24" s="1"/>
    </row>
    <row r="25" spans="1:20" ht="15">
      <c r="A25" s="1"/>
      <c r="B25" s="1656"/>
      <c r="C25" s="1639"/>
      <c r="D25" s="1649"/>
      <c r="E25" s="1648"/>
      <c r="F25" s="1648"/>
      <c r="G25" s="1655"/>
      <c r="H25" s="1648"/>
      <c r="I25" s="1648"/>
      <c r="J25" s="1648"/>
      <c r="K25" s="1648"/>
      <c r="L25" s="1649"/>
      <c r="M25" s="1648"/>
      <c r="N25" s="1648"/>
      <c r="O25" s="1655"/>
      <c r="P25" s="1648"/>
      <c r="Q25" s="1648"/>
      <c r="R25" s="1648"/>
      <c r="S25" s="1655"/>
      <c r="T25" s="1"/>
    </row>
    <row r="26" spans="1:20" ht="15">
      <c r="A26" s="1"/>
      <c r="B26" s="1654" t="s">
        <v>1348</v>
      </c>
      <c r="C26" s="1644"/>
      <c r="D26" s="1649"/>
      <c r="E26" s="1648"/>
      <c r="F26" s="1648"/>
      <c r="G26" s="1652">
        <v>5844</v>
      </c>
      <c r="H26" s="1649"/>
      <c r="I26" s="1648"/>
      <c r="J26" s="1648"/>
      <c r="K26" s="1653">
        <v>5919.2441925000003</v>
      </c>
      <c r="L26" s="1649"/>
      <c r="M26" s="1648"/>
      <c r="N26" s="1648"/>
      <c r="O26" s="1652">
        <v>4312.44927775</v>
      </c>
      <c r="P26" s="1649"/>
      <c r="Q26" s="1648"/>
      <c r="R26" s="1648"/>
      <c r="S26" s="1652">
        <v>3956.6497894999993</v>
      </c>
      <c r="T26" s="1"/>
    </row>
    <row r="27" spans="1:20" ht="15">
      <c r="A27" s="1"/>
      <c r="B27" s="1651"/>
      <c r="C27" s="1639"/>
      <c r="D27" s="1649"/>
      <c r="E27" s="1647"/>
      <c r="F27" s="1647"/>
      <c r="G27" s="1646"/>
      <c r="H27" s="1648"/>
      <c r="I27" s="1647"/>
      <c r="J27" s="1647"/>
      <c r="K27" s="1650"/>
      <c r="L27" s="1649"/>
      <c r="M27" s="1647"/>
      <c r="N27" s="1647"/>
      <c r="O27" s="1646"/>
      <c r="P27" s="1648"/>
      <c r="Q27" s="1647"/>
      <c r="R27" s="1647"/>
      <c r="S27" s="1646"/>
      <c r="T27" s="1"/>
    </row>
    <row r="28" spans="1:20" ht="15">
      <c r="A28" s="1"/>
      <c r="B28" s="1645" t="s">
        <v>1347</v>
      </c>
      <c r="C28" s="1644"/>
      <c r="D28" s="1643">
        <v>7314611</v>
      </c>
      <c r="E28" s="1642">
        <v>13920</v>
      </c>
      <c r="F28" s="1642">
        <v>41443</v>
      </c>
      <c r="G28" s="1641">
        <v>13017</v>
      </c>
      <c r="H28" s="1642">
        <v>6893331</v>
      </c>
      <c r="I28" s="1642">
        <v>15117</v>
      </c>
      <c r="J28" s="1642">
        <v>37419</v>
      </c>
      <c r="K28" s="1642">
        <v>13241.2441925</v>
      </c>
      <c r="L28" s="1643">
        <v>7005409</v>
      </c>
      <c r="M28" s="1642">
        <v>12942</v>
      </c>
      <c r="N28" s="1642">
        <v>31681</v>
      </c>
      <c r="O28" s="1641">
        <v>11182.44927775</v>
      </c>
      <c r="P28" s="1642">
        <v>6068850</v>
      </c>
      <c r="Q28" s="1642">
        <v>13341</v>
      </c>
      <c r="R28" s="1642">
        <v>33785</v>
      </c>
      <c r="S28" s="1641">
        <v>10981.649789499999</v>
      </c>
      <c r="T28" s="1"/>
    </row>
    <row r="29" spans="1:20" ht="15">
      <c r="A29" s="1"/>
      <c r="B29" s="1640"/>
      <c r="C29" s="1639"/>
      <c r="D29" s="1637"/>
      <c r="E29" s="1638"/>
      <c r="F29" s="1638"/>
      <c r="G29" s="1637"/>
      <c r="H29" s="1637"/>
      <c r="I29" s="1638"/>
      <c r="J29" s="1638"/>
      <c r="K29" s="1637"/>
      <c r="L29" s="1637"/>
      <c r="M29" s="1637"/>
      <c r="N29" s="1637"/>
      <c r="O29" s="1637"/>
      <c r="P29" s="1637"/>
      <c r="Q29" s="1637"/>
      <c r="R29" s="1637"/>
      <c r="S29" s="1637"/>
      <c r="T29" s="1"/>
    </row>
    <row r="30" spans="1:20" ht="15">
      <c r="A30" s="1"/>
      <c r="B30" s="2241" t="s">
        <v>1346</v>
      </c>
      <c r="C30" s="2241"/>
      <c r="D30" s="2241"/>
      <c r="E30" s="2241"/>
      <c r="F30" s="2241"/>
      <c r="G30" s="2241"/>
      <c r="H30" s="2241"/>
      <c r="I30" s="2241"/>
      <c r="J30" s="2241"/>
      <c r="K30" s="2241"/>
      <c r="L30" s="2241"/>
      <c r="M30" s="2241"/>
      <c r="N30" s="2241"/>
      <c r="O30" s="2241"/>
      <c r="P30" s="2241"/>
      <c r="Q30" s="2241"/>
      <c r="R30" s="1636"/>
      <c r="S30" s="1636"/>
      <c r="T30" s="1"/>
    </row>
    <row r="31" spans="1:20" ht="15">
      <c r="A31" s="1"/>
      <c r="B31" s="2242" t="s">
        <v>1345</v>
      </c>
      <c r="C31" s="2243"/>
      <c r="D31" s="2243"/>
      <c r="E31" s="2243"/>
      <c r="F31" s="2243"/>
      <c r="G31" s="2243"/>
      <c r="H31" s="2243"/>
      <c r="I31" s="2243"/>
      <c r="J31" s="2243"/>
      <c r="K31" s="2243"/>
      <c r="L31" s="2243"/>
      <c r="M31" s="2243"/>
      <c r="N31" s="2243"/>
      <c r="O31" s="2243"/>
      <c r="P31" s="2243"/>
      <c r="Q31" s="2243"/>
      <c r="R31" s="2243"/>
      <c r="S31" s="2243"/>
      <c r="T31" s="1"/>
    </row>
    <row r="32" spans="1:20" ht="15">
      <c r="A32" s="1"/>
      <c r="B32" s="1"/>
      <c r="C32" s="1"/>
      <c r="D32" s="1"/>
      <c r="E32" s="1"/>
      <c r="F32" s="1"/>
      <c r="G32" s="1"/>
      <c r="H32" s="1"/>
      <c r="I32" s="1"/>
      <c r="J32" s="1"/>
      <c r="K32" s="1"/>
      <c r="L32" s="1"/>
      <c r="M32" s="1"/>
      <c r="N32" s="1"/>
      <c r="O32" s="1"/>
      <c r="P32" s="1"/>
      <c r="Q32" s="1"/>
      <c r="R32" s="1"/>
      <c r="S32" s="1"/>
      <c r="T32" s="1"/>
    </row>
    <row r="33" spans="1:20" ht="15" hidden="1">
      <c r="A33" s="1"/>
      <c r="B33" s="1"/>
      <c r="C33" s="1"/>
      <c r="D33" s="1"/>
      <c r="E33" s="1"/>
      <c r="F33" s="1"/>
      <c r="G33" s="1"/>
      <c r="H33" s="1"/>
      <c r="I33" s="1"/>
      <c r="J33" s="1"/>
      <c r="K33" s="1"/>
      <c r="L33" s="1"/>
      <c r="M33" s="1"/>
      <c r="N33" s="1"/>
      <c r="O33" s="1"/>
      <c r="P33" s="1"/>
      <c r="Q33" s="1"/>
      <c r="R33" s="1"/>
      <c r="S33" s="1"/>
      <c r="T33" s="1"/>
    </row>
    <row r="34" spans="1:20" ht="15" hidden="1">
      <c r="A34" s="1"/>
      <c r="B34" s="1"/>
      <c r="C34" s="1"/>
      <c r="D34" s="1"/>
      <c r="E34" s="1"/>
      <c r="F34" s="1"/>
      <c r="G34" s="1"/>
      <c r="H34" s="1"/>
      <c r="I34" s="1"/>
      <c r="J34" s="1"/>
      <c r="K34" s="1"/>
      <c r="L34" s="1"/>
      <c r="M34" s="1"/>
      <c r="N34" s="1"/>
      <c r="O34" s="1"/>
      <c r="P34" s="1"/>
      <c r="Q34" s="1"/>
      <c r="R34" s="1"/>
      <c r="S34" s="1"/>
      <c r="T34" s="1"/>
    </row>
    <row r="35" spans="1:20" ht="15" hidden="1"/>
    <row r="36" spans="1:20" ht="15" hidden="1"/>
    <row r="37" spans="1:20" ht="15" hidden="1"/>
    <row r="38" spans="1:20" ht="15" hidden="1"/>
    <row r="39" spans="1:20" ht="15" hidden="1"/>
    <row r="40" spans="1:20" ht="15" hidden="1"/>
    <row r="41" spans="1:20" ht="15" hidden="1"/>
    <row r="42" spans="1:20" ht="15" hidden="1"/>
    <row r="43" spans="1:20" ht="15" hidden="1"/>
    <row r="44" spans="1:20" ht="15" hidden="1"/>
    <row r="45" spans="1:20" ht="15" hidden="1"/>
    <row r="46" spans="1:20" ht="15" hidden="1"/>
    <row r="47" spans="1:20" ht="15" hidden="1"/>
    <row r="48" spans="1:20"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sheetData>
  <mergeCells count="6">
    <mergeCell ref="B30:Q30"/>
    <mergeCell ref="B31:S31"/>
    <mergeCell ref="D3:G3"/>
    <mergeCell ref="H3:K3"/>
    <mergeCell ref="L3:O3"/>
    <mergeCell ref="P3:S3"/>
  </mergeCells>
  <hyperlinks>
    <hyperlink ref="B1" location="ToC!A1" display="Back to Table of Contents" xr:uid="{5FF52EB6-12AC-4833-8973-336D611F5CDE}"/>
  </hyperlinks>
  <pageMargins left="0.5" right="0.5" top="0.5" bottom="0.5" header="0.25" footer="0.3"/>
  <pageSetup scale="46" fitToHeight="0" orientation="landscape" r:id="rId1"/>
  <headerFooter>
    <oddFooter>&amp;L&amp;G&amp;CSupplementary Regulatory Capital Disclosure&amp;R Page &amp;P of &amp;N</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2FE3A-60BC-458C-B613-2A55F30D73D1}">
  <sheetPr codeName="Sheet48">
    <tabColor rgb="FF92D050"/>
  </sheetPr>
  <dimension ref="A1:WVT105"/>
  <sheetViews>
    <sheetView zoomScale="130" zoomScaleNormal="130" workbookViewId="0"/>
  </sheetViews>
  <sheetFormatPr defaultColWidth="0" defaultRowHeight="18" zeroHeight="1"/>
  <cols>
    <col min="1" max="1" width="1.5703125" style="1403" customWidth="1"/>
    <col min="2" max="2" width="2.42578125" style="1703" customWidth="1"/>
    <col min="3" max="5" width="10.5703125" style="1703" customWidth="1"/>
    <col min="6" max="6" width="13.5703125" style="1703" customWidth="1"/>
    <col min="7" max="7" width="15.5703125" style="1704" customWidth="1"/>
    <col min="8" max="11" width="15.5703125" style="1703" customWidth="1"/>
    <col min="12" max="12" width="1.5703125" style="1703" customWidth="1"/>
    <col min="13" max="257" width="10.5703125" style="1703" hidden="1"/>
    <col min="258" max="258" width="3.42578125" style="1703" hidden="1"/>
    <col min="259" max="261" width="10.5703125" style="1703" hidden="1"/>
    <col min="262" max="262" width="47.5703125" style="1703" hidden="1"/>
    <col min="263" max="267" width="19.5703125" style="1703" hidden="1"/>
    <col min="268" max="268" width="1.5703125" style="1703" hidden="1"/>
    <col min="269" max="513" width="10.5703125" style="1703" hidden="1"/>
    <col min="514" max="514" width="3.42578125" style="1703" hidden="1"/>
    <col min="515" max="517" width="10.5703125" style="1703" hidden="1"/>
    <col min="518" max="518" width="47.5703125" style="1703" hidden="1"/>
    <col min="519" max="523" width="19.5703125" style="1703" hidden="1"/>
    <col min="524" max="524" width="1.5703125" style="1703" hidden="1"/>
    <col min="525" max="769" width="10.5703125" style="1703" hidden="1"/>
    <col min="770" max="770" width="3.42578125" style="1703" hidden="1"/>
    <col min="771" max="773" width="10.5703125" style="1703" hidden="1"/>
    <col min="774" max="774" width="47.5703125" style="1703" hidden="1"/>
    <col min="775" max="779" width="19.5703125" style="1703" hidden="1"/>
    <col min="780" max="780" width="1.5703125" style="1703" hidden="1"/>
    <col min="781" max="1025" width="10.5703125" style="1703" hidden="1"/>
    <col min="1026" max="1026" width="3.42578125" style="1703" hidden="1"/>
    <col min="1027" max="1029" width="10.5703125" style="1703" hidden="1"/>
    <col min="1030" max="1030" width="47.5703125" style="1703" hidden="1"/>
    <col min="1031" max="1035" width="19.5703125" style="1703" hidden="1"/>
    <col min="1036" max="1036" width="1.5703125" style="1703" hidden="1"/>
    <col min="1037" max="1281" width="10.5703125" style="1703" hidden="1"/>
    <col min="1282" max="1282" width="3.42578125" style="1703" hidden="1"/>
    <col min="1283" max="1285" width="10.5703125" style="1703" hidden="1"/>
    <col min="1286" max="1286" width="47.5703125" style="1703" hidden="1"/>
    <col min="1287" max="1291" width="19.5703125" style="1703" hidden="1"/>
    <col min="1292" max="1292" width="1.5703125" style="1703" hidden="1"/>
    <col min="1293" max="1537" width="10.5703125" style="1703" hidden="1"/>
    <col min="1538" max="1538" width="3.42578125" style="1703" hidden="1"/>
    <col min="1539" max="1541" width="10.5703125" style="1703" hidden="1"/>
    <col min="1542" max="1542" width="47.5703125" style="1703" hidden="1"/>
    <col min="1543" max="1547" width="19.5703125" style="1703" hidden="1"/>
    <col min="1548" max="1548" width="1.5703125" style="1703" hidden="1"/>
    <col min="1549" max="1793" width="10.5703125" style="1703" hidden="1"/>
    <col min="1794" max="1794" width="3.42578125" style="1703" hidden="1"/>
    <col min="1795" max="1797" width="10.5703125" style="1703" hidden="1"/>
    <col min="1798" max="1798" width="47.5703125" style="1703" hidden="1"/>
    <col min="1799" max="1803" width="19.5703125" style="1703" hidden="1"/>
    <col min="1804" max="1804" width="1.5703125" style="1703" hidden="1"/>
    <col min="1805" max="2049" width="10.5703125" style="1703" hidden="1"/>
    <col min="2050" max="2050" width="3.42578125" style="1703" hidden="1"/>
    <col min="2051" max="2053" width="10.5703125" style="1703" hidden="1"/>
    <col min="2054" max="2054" width="47.5703125" style="1703" hidden="1"/>
    <col min="2055" max="2059" width="19.5703125" style="1703" hidden="1"/>
    <col min="2060" max="2060" width="1.5703125" style="1703" hidden="1"/>
    <col min="2061" max="2305" width="10.5703125" style="1703" hidden="1"/>
    <col min="2306" max="2306" width="3.42578125" style="1703" hidden="1"/>
    <col min="2307" max="2309" width="10.5703125" style="1703" hidden="1"/>
    <col min="2310" max="2310" width="47.5703125" style="1703" hidden="1"/>
    <col min="2311" max="2315" width="19.5703125" style="1703" hidden="1"/>
    <col min="2316" max="2316" width="1.5703125" style="1703" hidden="1"/>
    <col min="2317" max="2561" width="10.5703125" style="1703" hidden="1"/>
    <col min="2562" max="2562" width="3.42578125" style="1703" hidden="1"/>
    <col min="2563" max="2565" width="10.5703125" style="1703" hidden="1"/>
    <col min="2566" max="2566" width="47.5703125" style="1703" hidden="1"/>
    <col min="2567" max="2571" width="19.5703125" style="1703" hidden="1"/>
    <col min="2572" max="2572" width="1.5703125" style="1703" hidden="1"/>
    <col min="2573" max="2817" width="10.5703125" style="1703" hidden="1"/>
    <col min="2818" max="2818" width="3.42578125" style="1703" hidden="1"/>
    <col min="2819" max="2821" width="10.5703125" style="1703" hidden="1"/>
    <col min="2822" max="2822" width="47.5703125" style="1703" hidden="1"/>
    <col min="2823" max="2827" width="19.5703125" style="1703" hidden="1"/>
    <col min="2828" max="2828" width="1.5703125" style="1703" hidden="1"/>
    <col min="2829" max="3073" width="10.5703125" style="1703" hidden="1"/>
    <col min="3074" max="3074" width="3.42578125" style="1703" hidden="1"/>
    <col min="3075" max="3077" width="10.5703125" style="1703" hidden="1"/>
    <col min="3078" max="3078" width="47.5703125" style="1703" hidden="1"/>
    <col min="3079" max="3083" width="19.5703125" style="1703" hidden="1"/>
    <col min="3084" max="3084" width="1.5703125" style="1703" hidden="1"/>
    <col min="3085" max="3329" width="10.5703125" style="1703" hidden="1"/>
    <col min="3330" max="3330" width="3.42578125" style="1703" hidden="1"/>
    <col min="3331" max="3333" width="10.5703125" style="1703" hidden="1"/>
    <col min="3334" max="3334" width="47.5703125" style="1703" hidden="1"/>
    <col min="3335" max="3339" width="19.5703125" style="1703" hidden="1"/>
    <col min="3340" max="3340" width="1.5703125" style="1703" hidden="1"/>
    <col min="3341" max="3585" width="10.5703125" style="1703" hidden="1"/>
    <col min="3586" max="3586" width="3.42578125" style="1703" hidden="1"/>
    <col min="3587" max="3589" width="10.5703125" style="1703" hidden="1"/>
    <col min="3590" max="3590" width="47.5703125" style="1703" hidden="1"/>
    <col min="3591" max="3595" width="19.5703125" style="1703" hidden="1"/>
    <col min="3596" max="3596" width="1.5703125" style="1703" hidden="1"/>
    <col min="3597" max="3841" width="10.5703125" style="1703" hidden="1"/>
    <col min="3842" max="3842" width="3.42578125" style="1703" hidden="1"/>
    <col min="3843" max="3845" width="10.5703125" style="1703" hidden="1"/>
    <col min="3846" max="3846" width="47.5703125" style="1703" hidden="1"/>
    <col min="3847" max="3851" width="19.5703125" style="1703" hidden="1"/>
    <col min="3852" max="3852" width="1.5703125" style="1703" hidden="1"/>
    <col min="3853" max="4097" width="10.5703125" style="1703" hidden="1"/>
    <col min="4098" max="4098" width="3.42578125" style="1703" hidden="1"/>
    <col min="4099" max="4101" width="10.5703125" style="1703" hidden="1"/>
    <col min="4102" max="4102" width="47.5703125" style="1703" hidden="1"/>
    <col min="4103" max="4107" width="19.5703125" style="1703" hidden="1"/>
    <col min="4108" max="4108" width="1.5703125" style="1703" hidden="1"/>
    <col min="4109" max="4353" width="10.5703125" style="1703" hidden="1"/>
    <col min="4354" max="4354" width="3.42578125" style="1703" hidden="1"/>
    <col min="4355" max="4357" width="10.5703125" style="1703" hidden="1"/>
    <col min="4358" max="4358" width="47.5703125" style="1703" hidden="1"/>
    <col min="4359" max="4363" width="19.5703125" style="1703" hidden="1"/>
    <col min="4364" max="4364" width="1.5703125" style="1703" hidden="1"/>
    <col min="4365" max="4609" width="10.5703125" style="1703" hidden="1"/>
    <col min="4610" max="4610" width="3.42578125" style="1703" hidden="1"/>
    <col min="4611" max="4613" width="10.5703125" style="1703" hidden="1"/>
    <col min="4614" max="4614" width="47.5703125" style="1703" hidden="1"/>
    <col min="4615" max="4619" width="19.5703125" style="1703" hidden="1"/>
    <col min="4620" max="4620" width="1.5703125" style="1703" hidden="1"/>
    <col min="4621" max="4865" width="10.5703125" style="1703" hidden="1"/>
    <col min="4866" max="4866" width="3.42578125" style="1703" hidden="1"/>
    <col min="4867" max="4869" width="10.5703125" style="1703" hidden="1"/>
    <col min="4870" max="4870" width="47.5703125" style="1703" hidden="1"/>
    <col min="4871" max="4875" width="19.5703125" style="1703" hidden="1"/>
    <col min="4876" max="4876" width="1.5703125" style="1703" hidden="1"/>
    <col min="4877" max="5121" width="10.5703125" style="1703" hidden="1"/>
    <col min="5122" max="5122" width="3.42578125" style="1703" hidden="1"/>
    <col min="5123" max="5125" width="10.5703125" style="1703" hidden="1"/>
    <col min="5126" max="5126" width="47.5703125" style="1703" hidden="1"/>
    <col min="5127" max="5131" width="19.5703125" style="1703" hidden="1"/>
    <col min="5132" max="5132" width="1.5703125" style="1703" hidden="1"/>
    <col min="5133" max="5377" width="10.5703125" style="1703" hidden="1"/>
    <col min="5378" max="5378" width="3.42578125" style="1703" hidden="1"/>
    <col min="5379" max="5381" width="10.5703125" style="1703" hidden="1"/>
    <col min="5382" max="5382" width="47.5703125" style="1703" hidden="1"/>
    <col min="5383" max="5387" width="19.5703125" style="1703" hidden="1"/>
    <col min="5388" max="5388" width="1.5703125" style="1703" hidden="1"/>
    <col min="5389" max="5633" width="10.5703125" style="1703" hidden="1"/>
    <col min="5634" max="5634" width="3.42578125" style="1703" hidden="1"/>
    <col min="5635" max="5637" width="10.5703125" style="1703" hidden="1"/>
    <col min="5638" max="5638" width="47.5703125" style="1703" hidden="1"/>
    <col min="5639" max="5643" width="19.5703125" style="1703" hidden="1"/>
    <col min="5644" max="5644" width="1.5703125" style="1703" hidden="1"/>
    <col min="5645" max="5889" width="10.5703125" style="1703" hidden="1"/>
    <col min="5890" max="5890" width="3.42578125" style="1703" hidden="1"/>
    <col min="5891" max="5893" width="10.5703125" style="1703" hidden="1"/>
    <col min="5894" max="5894" width="47.5703125" style="1703" hidden="1"/>
    <col min="5895" max="5899" width="19.5703125" style="1703" hidden="1"/>
    <col min="5900" max="5900" width="1.5703125" style="1703" hidden="1"/>
    <col min="5901" max="6145" width="10.5703125" style="1703" hidden="1"/>
    <col min="6146" max="6146" width="3.42578125" style="1703" hidden="1"/>
    <col min="6147" max="6149" width="10.5703125" style="1703" hidden="1"/>
    <col min="6150" max="6150" width="47.5703125" style="1703" hidden="1"/>
    <col min="6151" max="6155" width="19.5703125" style="1703" hidden="1"/>
    <col min="6156" max="6156" width="1.5703125" style="1703" hidden="1"/>
    <col min="6157" max="6401" width="10.5703125" style="1703" hidden="1"/>
    <col min="6402" max="6402" width="3.42578125" style="1703" hidden="1"/>
    <col min="6403" max="6405" width="10.5703125" style="1703" hidden="1"/>
    <col min="6406" max="6406" width="47.5703125" style="1703" hidden="1"/>
    <col min="6407" max="6411" width="19.5703125" style="1703" hidden="1"/>
    <col min="6412" max="6412" width="1.5703125" style="1703" hidden="1"/>
    <col min="6413" max="6657" width="10.5703125" style="1703" hidden="1"/>
    <col min="6658" max="6658" width="3.42578125" style="1703" hidden="1"/>
    <col min="6659" max="6661" width="10.5703125" style="1703" hidden="1"/>
    <col min="6662" max="6662" width="47.5703125" style="1703" hidden="1"/>
    <col min="6663" max="6667" width="19.5703125" style="1703" hidden="1"/>
    <col min="6668" max="6668" width="1.5703125" style="1703" hidden="1"/>
    <col min="6669" max="6913" width="10.5703125" style="1703" hidden="1"/>
    <col min="6914" max="6914" width="3.42578125" style="1703" hidden="1"/>
    <col min="6915" max="6917" width="10.5703125" style="1703" hidden="1"/>
    <col min="6918" max="6918" width="47.5703125" style="1703" hidden="1"/>
    <col min="6919" max="6923" width="19.5703125" style="1703" hidden="1"/>
    <col min="6924" max="6924" width="1.5703125" style="1703" hidden="1"/>
    <col min="6925" max="7169" width="10.5703125" style="1703" hidden="1"/>
    <col min="7170" max="7170" width="3.42578125" style="1703" hidden="1"/>
    <col min="7171" max="7173" width="10.5703125" style="1703" hidden="1"/>
    <col min="7174" max="7174" width="47.5703125" style="1703" hidden="1"/>
    <col min="7175" max="7179" width="19.5703125" style="1703" hidden="1"/>
    <col min="7180" max="7180" width="1.5703125" style="1703" hidden="1"/>
    <col min="7181" max="7425" width="10.5703125" style="1703" hidden="1"/>
    <col min="7426" max="7426" width="3.42578125" style="1703" hidden="1"/>
    <col min="7427" max="7429" width="10.5703125" style="1703" hidden="1"/>
    <col min="7430" max="7430" width="47.5703125" style="1703" hidden="1"/>
    <col min="7431" max="7435" width="19.5703125" style="1703" hidden="1"/>
    <col min="7436" max="7436" width="1.5703125" style="1703" hidden="1"/>
    <col min="7437" max="7681" width="10.5703125" style="1703" hidden="1"/>
    <col min="7682" max="7682" width="3.42578125" style="1703" hidden="1"/>
    <col min="7683" max="7685" width="10.5703125" style="1703" hidden="1"/>
    <col min="7686" max="7686" width="47.5703125" style="1703" hidden="1"/>
    <col min="7687" max="7691" width="19.5703125" style="1703" hidden="1"/>
    <col min="7692" max="7692" width="1.5703125" style="1703" hidden="1"/>
    <col min="7693" max="7937" width="10.5703125" style="1703" hidden="1"/>
    <col min="7938" max="7938" width="3.42578125" style="1703" hidden="1"/>
    <col min="7939" max="7941" width="10.5703125" style="1703" hidden="1"/>
    <col min="7942" max="7942" width="47.5703125" style="1703" hidden="1"/>
    <col min="7943" max="7947" width="19.5703125" style="1703" hidden="1"/>
    <col min="7948" max="7948" width="1.5703125" style="1703" hidden="1"/>
    <col min="7949" max="8193" width="10.5703125" style="1703" hidden="1"/>
    <col min="8194" max="8194" width="3.42578125" style="1703" hidden="1"/>
    <col min="8195" max="8197" width="10.5703125" style="1703" hidden="1"/>
    <col min="8198" max="8198" width="47.5703125" style="1703" hidden="1"/>
    <col min="8199" max="8203" width="19.5703125" style="1703" hidden="1"/>
    <col min="8204" max="8204" width="1.5703125" style="1703" hidden="1"/>
    <col min="8205" max="8449" width="10.5703125" style="1703" hidden="1"/>
    <col min="8450" max="8450" width="3.42578125" style="1703" hidden="1"/>
    <col min="8451" max="8453" width="10.5703125" style="1703" hidden="1"/>
    <col min="8454" max="8454" width="47.5703125" style="1703" hidden="1"/>
    <col min="8455" max="8459" width="19.5703125" style="1703" hidden="1"/>
    <col min="8460" max="8460" width="1.5703125" style="1703" hidden="1"/>
    <col min="8461" max="8705" width="10.5703125" style="1703" hidden="1"/>
    <col min="8706" max="8706" width="3.42578125" style="1703" hidden="1"/>
    <col min="8707" max="8709" width="10.5703125" style="1703" hidden="1"/>
    <col min="8710" max="8710" width="47.5703125" style="1703" hidden="1"/>
    <col min="8711" max="8715" width="19.5703125" style="1703" hidden="1"/>
    <col min="8716" max="8716" width="1.5703125" style="1703" hidden="1"/>
    <col min="8717" max="8961" width="10.5703125" style="1703" hidden="1"/>
    <col min="8962" max="8962" width="3.42578125" style="1703" hidden="1"/>
    <col min="8963" max="8965" width="10.5703125" style="1703" hidden="1"/>
    <col min="8966" max="8966" width="47.5703125" style="1703" hidden="1"/>
    <col min="8967" max="8971" width="19.5703125" style="1703" hidden="1"/>
    <col min="8972" max="8972" width="1.5703125" style="1703" hidden="1"/>
    <col min="8973" max="9217" width="10.5703125" style="1703" hidden="1"/>
    <col min="9218" max="9218" width="3.42578125" style="1703" hidden="1"/>
    <col min="9219" max="9221" width="10.5703125" style="1703" hidden="1"/>
    <col min="9222" max="9222" width="47.5703125" style="1703" hidden="1"/>
    <col min="9223" max="9227" width="19.5703125" style="1703" hidden="1"/>
    <col min="9228" max="9228" width="1.5703125" style="1703" hidden="1"/>
    <col min="9229" max="9473" width="10.5703125" style="1703" hidden="1"/>
    <col min="9474" max="9474" width="3.42578125" style="1703" hidden="1"/>
    <col min="9475" max="9477" width="10.5703125" style="1703" hidden="1"/>
    <col min="9478" max="9478" width="47.5703125" style="1703" hidden="1"/>
    <col min="9479" max="9483" width="19.5703125" style="1703" hidden="1"/>
    <col min="9484" max="9484" width="1.5703125" style="1703" hidden="1"/>
    <col min="9485" max="9729" width="10.5703125" style="1703" hidden="1"/>
    <col min="9730" max="9730" width="3.42578125" style="1703" hidden="1"/>
    <col min="9731" max="9733" width="10.5703125" style="1703" hidden="1"/>
    <col min="9734" max="9734" width="47.5703125" style="1703" hidden="1"/>
    <col min="9735" max="9739" width="19.5703125" style="1703" hidden="1"/>
    <col min="9740" max="9740" width="1.5703125" style="1703" hidden="1"/>
    <col min="9741" max="9985" width="10.5703125" style="1703" hidden="1"/>
    <col min="9986" max="9986" width="3.42578125" style="1703" hidden="1"/>
    <col min="9987" max="9989" width="10.5703125" style="1703" hidden="1"/>
    <col min="9990" max="9990" width="47.5703125" style="1703" hidden="1"/>
    <col min="9991" max="9995" width="19.5703125" style="1703" hidden="1"/>
    <col min="9996" max="9996" width="1.5703125" style="1703" hidden="1"/>
    <col min="9997" max="10241" width="10.5703125" style="1703" hidden="1"/>
    <col min="10242" max="10242" width="3.42578125" style="1703" hidden="1"/>
    <col min="10243" max="10245" width="10.5703125" style="1703" hidden="1"/>
    <col min="10246" max="10246" width="47.5703125" style="1703" hidden="1"/>
    <col min="10247" max="10251" width="19.5703125" style="1703" hidden="1"/>
    <col min="10252" max="10252" width="1.5703125" style="1703" hidden="1"/>
    <col min="10253" max="10497" width="10.5703125" style="1703" hidden="1"/>
    <col min="10498" max="10498" width="3.42578125" style="1703" hidden="1"/>
    <col min="10499" max="10501" width="10.5703125" style="1703" hidden="1"/>
    <col min="10502" max="10502" width="47.5703125" style="1703" hidden="1"/>
    <col min="10503" max="10507" width="19.5703125" style="1703" hidden="1"/>
    <col min="10508" max="10508" width="1.5703125" style="1703" hidden="1"/>
    <col min="10509" max="10753" width="10.5703125" style="1703" hidden="1"/>
    <col min="10754" max="10754" width="3.42578125" style="1703" hidden="1"/>
    <col min="10755" max="10757" width="10.5703125" style="1703" hidden="1"/>
    <col min="10758" max="10758" width="47.5703125" style="1703" hidden="1"/>
    <col min="10759" max="10763" width="19.5703125" style="1703" hidden="1"/>
    <col min="10764" max="10764" width="1.5703125" style="1703" hidden="1"/>
    <col min="10765" max="11009" width="10.5703125" style="1703" hidden="1"/>
    <col min="11010" max="11010" width="3.42578125" style="1703" hidden="1"/>
    <col min="11011" max="11013" width="10.5703125" style="1703" hidden="1"/>
    <col min="11014" max="11014" width="47.5703125" style="1703" hidden="1"/>
    <col min="11015" max="11019" width="19.5703125" style="1703" hidden="1"/>
    <col min="11020" max="11020" width="1.5703125" style="1703" hidden="1"/>
    <col min="11021" max="11265" width="10.5703125" style="1703" hidden="1"/>
    <col min="11266" max="11266" width="3.42578125" style="1703" hidden="1"/>
    <col min="11267" max="11269" width="10.5703125" style="1703" hidden="1"/>
    <col min="11270" max="11270" width="47.5703125" style="1703" hidden="1"/>
    <col min="11271" max="11275" width="19.5703125" style="1703" hidden="1"/>
    <col min="11276" max="11276" width="1.5703125" style="1703" hidden="1"/>
    <col min="11277" max="11521" width="10.5703125" style="1703" hidden="1"/>
    <col min="11522" max="11522" width="3.42578125" style="1703" hidden="1"/>
    <col min="11523" max="11525" width="10.5703125" style="1703" hidden="1"/>
    <col min="11526" max="11526" width="47.5703125" style="1703" hidden="1"/>
    <col min="11527" max="11531" width="19.5703125" style="1703" hidden="1"/>
    <col min="11532" max="11532" width="1.5703125" style="1703" hidden="1"/>
    <col min="11533" max="11777" width="10.5703125" style="1703" hidden="1"/>
    <col min="11778" max="11778" width="3.42578125" style="1703" hidden="1"/>
    <col min="11779" max="11781" width="10.5703125" style="1703" hidden="1"/>
    <col min="11782" max="11782" width="47.5703125" style="1703" hidden="1"/>
    <col min="11783" max="11787" width="19.5703125" style="1703" hidden="1"/>
    <col min="11788" max="11788" width="1.5703125" style="1703" hidden="1"/>
    <col min="11789" max="12033" width="10.5703125" style="1703" hidden="1"/>
    <col min="12034" max="12034" width="3.42578125" style="1703" hidden="1"/>
    <col min="12035" max="12037" width="10.5703125" style="1703" hidden="1"/>
    <col min="12038" max="12038" width="47.5703125" style="1703" hidden="1"/>
    <col min="12039" max="12043" width="19.5703125" style="1703" hidden="1"/>
    <col min="12044" max="12044" width="1.5703125" style="1703" hidden="1"/>
    <col min="12045" max="12289" width="10.5703125" style="1703" hidden="1"/>
    <col min="12290" max="12290" width="3.42578125" style="1703" hidden="1"/>
    <col min="12291" max="12293" width="10.5703125" style="1703" hidden="1"/>
    <col min="12294" max="12294" width="47.5703125" style="1703" hidden="1"/>
    <col min="12295" max="12299" width="19.5703125" style="1703" hidden="1"/>
    <col min="12300" max="12300" width="1.5703125" style="1703" hidden="1"/>
    <col min="12301" max="12545" width="10.5703125" style="1703" hidden="1"/>
    <col min="12546" max="12546" width="3.42578125" style="1703" hidden="1"/>
    <col min="12547" max="12549" width="10.5703125" style="1703" hidden="1"/>
    <col min="12550" max="12550" width="47.5703125" style="1703" hidden="1"/>
    <col min="12551" max="12555" width="19.5703125" style="1703" hidden="1"/>
    <col min="12556" max="12556" width="1.5703125" style="1703" hidden="1"/>
    <col min="12557" max="12801" width="10.5703125" style="1703" hidden="1"/>
    <col min="12802" max="12802" width="3.42578125" style="1703" hidden="1"/>
    <col min="12803" max="12805" width="10.5703125" style="1703" hidden="1"/>
    <col min="12806" max="12806" width="47.5703125" style="1703" hidden="1"/>
    <col min="12807" max="12811" width="19.5703125" style="1703" hidden="1"/>
    <col min="12812" max="12812" width="1.5703125" style="1703" hidden="1"/>
    <col min="12813" max="13057" width="10.5703125" style="1703" hidden="1"/>
    <col min="13058" max="13058" width="3.42578125" style="1703" hidden="1"/>
    <col min="13059" max="13061" width="10.5703125" style="1703" hidden="1"/>
    <col min="13062" max="13062" width="47.5703125" style="1703" hidden="1"/>
    <col min="13063" max="13067" width="19.5703125" style="1703" hidden="1"/>
    <col min="13068" max="13068" width="1.5703125" style="1703" hidden="1"/>
    <col min="13069" max="13313" width="10.5703125" style="1703" hidden="1"/>
    <col min="13314" max="13314" width="3.42578125" style="1703" hidden="1"/>
    <col min="13315" max="13317" width="10.5703125" style="1703" hidden="1"/>
    <col min="13318" max="13318" width="47.5703125" style="1703" hidden="1"/>
    <col min="13319" max="13323" width="19.5703125" style="1703" hidden="1"/>
    <col min="13324" max="13324" width="1.5703125" style="1703" hidden="1"/>
    <col min="13325" max="13569" width="10.5703125" style="1703" hidden="1"/>
    <col min="13570" max="13570" width="3.42578125" style="1703" hidden="1"/>
    <col min="13571" max="13573" width="10.5703125" style="1703" hidden="1"/>
    <col min="13574" max="13574" width="47.5703125" style="1703" hidden="1"/>
    <col min="13575" max="13579" width="19.5703125" style="1703" hidden="1"/>
    <col min="13580" max="13580" width="1.5703125" style="1703" hidden="1"/>
    <col min="13581" max="13825" width="10.5703125" style="1703" hidden="1"/>
    <col min="13826" max="13826" width="3.42578125" style="1703" hidden="1"/>
    <col min="13827" max="13829" width="10.5703125" style="1703" hidden="1"/>
    <col min="13830" max="13830" width="47.5703125" style="1703" hidden="1"/>
    <col min="13831" max="13835" width="19.5703125" style="1703" hidden="1"/>
    <col min="13836" max="13836" width="1.5703125" style="1703" hidden="1"/>
    <col min="13837" max="14081" width="10.5703125" style="1703" hidden="1"/>
    <col min="14082" max="14082" width="3.42578125" style="1703" hidden="1"/>
    <col min="14083" max="14085" width="10.5703125" style="1703" hidden="1"/>
    <col min="14086" max="14086" width="47.5703125" style="1703" hidden="1"/>
    <col min="14087" max="14091" width="19.5703125" style="1703" hidden="1"/>
    <col min="14092" max="14092" width="1.5703125" style="1703" hidden="1"/>
    <col min="14093" max="14337" width="10.5703125" style="1703" hidden="1"/>
    <col min="14338" max="14338" width="3.42578125" style="1703" hidden="1"/>
    <col min="14339" max="14341" width="10.5703125" style="1703" hidden="1"/>
    <col min="14342" max="14342" width="47.5703125" style="1703" hidden="1"/>
    <col min="14343" max="14347" width="19.5703125" style="1703" hidden="1"/>
    <col min="14348" max="14348" width="1.5703125" style="1703" hidden="1"/>
    <col min="14349" max="14593" width="10.5703125" style="1703" hidden="1"/>
    <col min="14594" max="14594" width="3.42578125" style="1703" hidden="1"/>
    <col min="14595" max="14597" width="10.5703125" style="1703" hidden="1"/>
    <col min="14598" max="14598" width="47.5703125" style="1703" hidden="1"/>
    <col min="14599" max="14603" width="19.5703125" style="1703" hidden="1"/>
    <col min="14604" max="14604" width="1.5703125" style="1703" hidden="1"/>
    <col min="14605" max="14849" width="10.5703125" style="1703" hidden="1"/>
    <col min="14850" max="14850" width="3.42578125" style="1703" hidden="1"/>
    <col min="14851" max="14853" width="10.5703125" style="1703" hidden="1"/>
    <col min="14854" max="14854" width="47.5703125" style="1703" hidden="1"/>
    <col min="14855" max="14859" width="19.5703125" style="1703" hidden="1"/>
    <col min="14860" max="14860" width="1.5703125" style="1703" hidden="1"/>
    <col min="14861" max="15105" width="10.5703125" style="1703" hidden="1"/>
    <col min="15106" max="15106" width="3.42578125" style="1703" hidden="1"/>
    <col min="15107" max="15109" width="10.5703125" style="1703" hidden="1"/>
    <col min="15110" max="15110" width="47.5703125" style="1703" hidden="1"/>
    <col min="15111" max="15115" width="19.5703125" style="1703" hidden="1"/>
    <col min="15116" max="15116" width="1.5703125" style="1703" hidden="1"/>
    <col min="15117" max="15361" width="10.5703125" style="1703" hidden="1"/>
    <col min="15362" max="15362" width="3.42578125" style="1703" hidden="1"/>
    <col min="15363" max="15365" width="10.5703125" style="1703" hidden="1"/>
    <col min="15366" max="15366" width="47.5703125" style="1703" hidden="1"/>
    <col min="15367" max="15371" width="19.5703125" style="1703" hidden="1"/>
    <col min="15372" max="15372" width="1.5703125" style="1703" hidden="1"/>
    <col min="15373" max="15617" width="10.5703125" style="1703" hidden="1"/>
    <col min="15618" max="15618" width="3.42578125" style="1703" hidden="1"/>
    <col min="15619" max="15621" width="10.5703125" style="1703" hidden="1"/>
    <col min="15622" max="15622" width="47.5703125" style="1703" hidden="1"/>
    <col min="15623" max="15627" width="19.5703125" style="1703" hidden="1"/>
    <col min="15628" max="15628" width="1.5703125" style="1703" hidden="1"/>
    <col min="15629" max="15873" width="10.5703125" style="1703" hidden="1"/>
    <col min="15874" max="15874" width="3.42578125" style="1703" hidden="1"/>
    <col min="15875" max="15877" width="10.5703125" style="1703" hidden="1"/>
    <col min="15878" max="15878" width="47.5703125" style="1703" hidden="1"/>
    <col min="15879" max="15883" width="19.5703125" style="1703" hidden="1"/>
    <col min="15884" max="15884" width="1.5703125" style="1703" hidden="1"/>
    <col min="15885" max="16129" width="10.5703125" style="1703" hidden="1"/>
    <col min="16130" max="16130" width="3.42578125" style="1703" hidden="1"/>
    <col min="16131" max="16133" width="10.5703125" style="1703" hidden="1"/>
    <col min="16134" max="16134" width="47.5703125" style="1703" hidden="1"/>
    <col min="16135" max="16139" width="19.5703125" style="1703" hidden="1"/>
    <col min="16140" max="16140" width="1.5703125" style="1703" hidden="1"/>
    <col min="16141" max="16384" width="10.5703125" style="1703" hidden="1"/>
  </cols>
  <sheetData>
    <row r="1" spans="1:31" ht="12" customHeight="1">
      <c r="B1" s="141" t="s">
        <v>126</v>
      </c>
      <c r="C1" s="1403"/>
      <c r="D1" s="1403"/>
      <c r="E1" s="1403"/>
      <c r="F1" s="1403"/>
      <c r="G1" s="1741"/>
      <c r="H1" s="1403"/>
      <c r="I1" s="1403"/>
      <c r="J1" s="1403"/>
      <c r="K1" s="1403"/>
      <c r="L1" s="1403"/>
      <c r="M1" s="1403"/>
      <c r="N1" s="1403"/>
      <c r="O1" s="1403"/>
      <c r="P1" s="1403"/>
      <c r="Q1" s="1403"/>
      <c r="R1" s="1403"/>
      <c r="S1" s="1403"/>
    </row>
    <row r="2" spans="1:31" s="1738" customFormat="1" ht="20.100000000000001" customHeight="1">
      <c r="A2" s="1401"/>
      <c r="B2" s="554" t="s">
        <v>1369</v>
      </c>
      <c r="C2" s="1379"/>
      <c r="D2" s="1379"/>
      <c r="E2" s="1379"/>
      <c r="F2" s="1740"/>
      <c r="G2" s="553"/>
      <c r="H2" s="1740"/>
      <c r="I2" s="1740"/>
      <c r="J2" s="1740"/>
      <c r="K2" s="1739"/>
    </row>
    <row r="3" spans="1:31" s="1705" customFormat="1" ht="19.350000000000001" customHeight="1">
      <c r="A3" s="862"/>
      <c r="B3" s="2247" t="s">
        <v>162</v>
      </c>
      <c r="C3" s="2248"/>
      <c r="D3" s="2248"/>
      <c r="E3" s="2248"/>
      <c r="F3" s="2248"/>
      <c r="G3" s="1737" t="str">
        <f>CurrQtr</f>
        <v>Q3 2022</v>
      </c>
      <c r="H3" s="1736" t="str">
        <f>LastQtr</f>
        <v>Q2 2022</v>
      </c>
      <c r="I3" s="1736" t="str">
        <f>Last2Qtr</f>
        <v>Q1 2022</v>
      </c>
      <c r="J3" s="1736" t="str">
        <f>Last3Qtr</f>
        <v>Q4 2021</v>
      </c>
      <c r="K3" s="1735" t="str">
        <f>Last4Qtr</f>
        <v>Q3 2021</v>
      </c>
    </row>
    <row r="4" spans="1:31" s="1705" customFormat="1" ht="19.5" customHeight="1">
      <c r="A4" s="862"/>
      <c r="B4" s="1734" t="s">
        <v>1368</v>
      </c>
      <c r="C4" s="1733"/>
      <c r="D4" s="1733"/>
      <c r="E4" s="1733"/>
      <c r="F4" s="1733"/>
      <c r="G4" s="1732">
        <v>1854</v>
      </c>
      <c r="H4" s="1731">
        <v>1400</v>
      </c>
      <c r="I4" s="1731">
        <v>1476</v>
      </c>
      <c r="J4" s="1731">
        <v>1160</v>
      </c>
      <c r="K4" s="1730">
        <v>1422</v>
      </c>
    </row>
    <row r="5" spans="1:31" s="1705" customFormat="1" ht="12.75">
      <c r="A5" s="862"/>
      <c r="B5" s="1390" t="s">
        <v>1431</v>
      </c>
      <c r="C5" s="1389"/>
      <c r="D5" s="1389"/>
      <c r="E5" s="1389"/>
      <c r="F5" s="1389"/>
      <c r="G5" s="1725">
        <v>3309</v>
      </c>
      <c r="H5" s="1724">
        <v>3156</v>
      </c>
      <c r="I5" s="1729">
        <v>4691</v>
      </c>
      <c r="J5" s="1729">
        <v>4410</v>
      </c>
      <c r="K5" s="1728">
        <v>4142</v>
      </c>
      <c r="AE5" s="1706"/>
    </row>
    <row r="6" spans="1:31" s="1705" customFormat="1" ht="12.75">
      <c r="A6" s="862"/>
      <c r="B6" s="1727" t="s">
        <v>1367</v>
      </c>
      <c r="C6" s="1726"/>
      <c r="D6" s="1726"/>
      <c r="E6" s="1726"/>
      <c r="F6" s="1726"/>
      <c r="G6" s="1725">
        <v>3191</v>
      </c>
      <c r="H6" s="1724">
        <v>2746</v>
      </c>
      <c r="I6" s="1729">
        <v>2391</v>
      </c>
      <c r="J6" s="1729">
        <v>1881</v>
      </c>
      <c r="K6" s="1728">
        <v>1715</v>
      </c>
      <c r="AE6" s="1706"/>
    </row>
    <row r="7" spans="1:31" s="1705" customFormat="1" ht="12.75">
      <c r="A7" s="862"/>
      <c r="B7" s="1727" t="s">
        <v>1366</v>
      </c>
      <c r="C7" s="1726"/>
      <c r="D7" s="1726"/>
      <c r="E7" s="1726"/>
      <c r="F7" s="1726"/>
      <c r="G7" s="1725">
        <v>0</v>
      </c>
      <c r="H7" s="1724">
        <v>0</v>
      </c>
      <c r="I7" s="1724">
        <v>0</v>
      </c>
      <c r="J7" s="1724">
        <v>0</v>
      </c>
      <c r="K7" s="1723">
        <v>0</v>
      </c>
      <c r="AE7" s="1706"/>
    </row>
    <row r="8" spans="1:31" s="1705" customFormat="1" ht="12.75">
      <c r="A8" s="862"/>
      <c r="B8" s="1722" t="s">
        <v>1365</v>
      </c>
      <c r="C8" s="1721"/>
      <c r="D8" s="1721"/>
      <c r="E8" s="1721"/>
      <c r="F8" s="1721"/>
      <c r="G8" s="1720">
        <v>754</v>
      </c>
      <c r="H8" s="1719">
        <v>879</v>
      </c>
      <c r="I8" s="1719">
        <v>865</v>
      </c>
      <c r="J8" s="1719">
        <v>661</v>
      </c>
      <c r="K8" s="1718">
        <v>689</v>
      </c>
    </row>
    <row r="9" spans="1:31" s="1706" customFormat="1" ht="23.25" customHeight="1">
      <c r="A9" s="1373"/>
      <c r="B9" s="1717" t="s">
        <v>1244</v>
      </c>
      <c r="C9" s="1715"/>
      <c r="D9" s="1716"/>
      <c r="E9" s="1715"/>
      <c r="F9" s="1715"/>
      <c r="G9" s="1714">
        <v>9108</v>
      </c>
      <c r="H9" s="1713">
        <v>8181</v>
      </c>
      <c r="I9" s="1713">
        <v>9423</v>
      </c>
      <c r="J9" s="1713">
        <v>8112</v>
      </c>
      <c r="K9" s="1712">
        <v>7968</v>
      </c>
    </row>
    <row r="10" spans="1:31" s="1705" customFormat="1" ht="3" customHeight="1">
      <c r="A10" s="862"/>
      <c r="B10" s="1711"/>
      <c r="G10" s="1706"/>
    </row>
    <row r="11" spans="1:31" s="1705" customFormat="1" ht="27.6" hidden="1" customHeight="1">
      <c r="A11" s="862"/>
      <c r="B11" s="2012"/>
      <c r="C11" s="2012"/>
      <c r="D11" s="2012"/>
      <c r="E11" s="2012"/>
      <c r="F11" s="2012"/>
      <c r="G11" s="2012"/>
      <c r="H11" s="2012"/>
      <c r="I11" s="2012"/>
      <c r="J11" s="2012"/>
      <c r="K11" s="2012"/>
    </row>
    <row r="12" spans="1:31" s="1295" customFormat="1" ht="15" hidden="1" customHeight="1">
      <c r="A12" s="62"/>
      <c r="B12" s="1710"/>
      <c r="C12" s="1950"/>
      <c r="D12" s="1950"/>
      <c r="E12" s="1950"/>
      <c r="F12" s="1950"/>
      <c r="G12" s="1950"/>
      <c r="H12" s="1950"/>
      <c r="I12" s="1950"/>
      <c r="J12" s="1950"/>
      <c r="K12" s="1950"/>
    </row>
    <row r="13" spans="1:31" s="1705" customFormat="1" ht="6" hidden="1" customHeight="1">
      <c r="A13" s="862" t="s">
        <v>1364</v>
      </c>
      <c r="B13" s="1709" t="s">
        <v>244</v>
      </c>
      <c r="C13" s="1709"/>
      <c r="G13" s="1706"/>
    </row>
    <row r="14" spans="1:31" s="1705" customFormat="1" ht="12.75" hidden="1">
      <c r="A14" s="862"/>
      <c r="B14" s="1706"/>
      <c r="G14" s="1706"/>
    </row>
    <row r="15" spans="1:31" s="1705" customFormat="1" ht="12.75" hidden="1">
      <c r="A15" s="862"/>
      <c r="G15" s="1706"/>
    </row>
    <row r="16" spans="1:31" s="1705" customFormat="1" ht="12.75" hidden="1">
      <c r="A16" s="862"/>
      <c r="G16" s="1706"/>
      <c r="O16" s="1706"/>
    </row>
    <row r="17" spans="1:15" s="1705" customFormat="1" ht="12.75" hidden="1">
      <c r="A17" s="862"/>
      <c r="G17" s="1706"/>
    </row>
    <row r="18" spans="1:15" s="1705" customFormat="1" ht="12.75" hidden="1">
      <c r="A18" s="862"/>
      <c r="G18" s="1706"/>
    </row>
    <row r="19" spans="1:15" s="1705" customFormat="1" ht="12.75" hidden="1">
      <c r="A19" s="862"/>
      <c r="G19" s="1706"/>
    </row>
    <row r="20" spans="1:15" s="1705" customFormat="1" ht="12.75" hidden="1">
      <c r="A20" s="862"/>
      <c r="G20" s="1706"/>
      <c r="O20" s="1706"/>
    </row>
    <row r="21" spans="1:15" s="1705" customFormat="1" ht="12.75" hidden="1">
      <c r="A21" s="862"/>
      <c r="G21" s="1706"/>
    </row>
    <row r="22" spans="1:15" s="1705" customFormat="1" ht="35.25" hidden="1" customHeight="1">
      <c r="A22" s="862"/>
      <c r="B22" s="1296"/>
      <c r="C22" s="1707"/>
      <c r="D22" s="1707"/>
      <c r="E22" s="1707"/>
      <c r="F22" s="1707"/>
      <c r="G22" s="1708"/>
      <c r="H22" s="1707"/>
      <c r="I22" s="1707"/>
      <c r="J22" s="1707"/>
    </row>
    <row r="23" spans="1:15" s="1705" customFormat="1" ht="12.75" hidden="1">
      <c r="A23" s="862"/>
      <c r="G23" s="1706"/>
    </row>
    <row r="24" spans="1:15" s="1705" customFormat="1" ht="12.75" hidden="1">
      <c r="A24" s="862"/>
      <c r="G24" s="1706"/>
    </row>
    <row r="25" spans="1:15" s="1705" customFormat="1" ht="12.75" hidden="1">
      <c r="A25" s="862"/>
      <c r="G25" s="1706"/>
      <c r="O25" s="1706"/>
    </row>
    <row r="26" spans="1:15" s="1705" customFormat="1" ht="12.75" hidden="1">
      <c r="A26" s="862"/>
      <c r="G26" s="1706"/>
      <c r="O26" s="1706"/>
    </row>
    <row r="27" spans="1:15" s="1705" customFormat="1" ht="12.75" hidden="1">
      <c r="A27" s="862"/>
      <c r="G27" s="1706"/>
      <c r="O27" s="1706"/>
    </row>
    <row r="28" spans="1:15" s="1705" customFormat="1" ht="12.75" hidden="1">
      <c r="A28" s="862"/>
      <c r="G28" s="1706"/>
    </row>
    <row r="29" spans="1:15" s="1705" customFormat="1" ht="12.75" hidden="1">
      <c r="A29" s="862"/>
      <c r="G29" s="1706"/>
    </row>
    <row r="30" spans="1:15" s="1705" customFormat="1" ht="12.75" hidden="1">
      <c r="A30" s="862"/>
      <c r="G30" s="1706"/>
      <c r="O30" s="1706"/>
    </row>
    <row r="31" spans="1:15" s="1705" customFormat="1" ht="12.75" hidden="1">
      <c r="A31" s="862"/>
      <c r="G31" s="1706"/>
    </row>
    <row r="32" spans="1:15" s="1705" customFormat="1" ht="12.75" hidden="1">
      <c r="A32" s="862"/>
      <c r="G32" s="1706"/>
    </row>
    <row r="33" spans="1:7" s="1705" customFormat="1" ht="12.75" hidden="1">
      <c r="A33" s="862"/>
      <c r="G33" s="1706"/>
    </row>
    <row r="34" spans="1:7" s="1705" customFormat="1" ht="12.75" hidden="1">
      <c r="A34" s="862"/>
      <c r="G34" s="1706"/>
    </row>
    <row r="35" spans="1:7" s="1705" customFormat="1" ht="12.75" hidden="1">
      <c r="A35" s="862"/>
      <c r="G35" s="1706"/>
    </row>
    <row r="36" spans="1:7" s="1705" customFormat="1" ht="12.75" hidden="1">
      <c r="A36" s="862"/>
      <c r="G36" s="1706"/>
    </row>
    <row r="37" spans="1:7" s="1705" customFormat="1" ht="12.75" hidden="1">
      <c r="A37" s="862"/>
      <c r="G37" s="1706"/>
    </row>
    <row r="38" spans="1:7" s="1705" customFormat="1" ht="12.75" hidden="1">
      <c r="A38" s="862"/>
      <c r="G38" s="1706"/>
    </row>
    <row r="39" spans="1:7" s="1705" customFormat="1" ht="12.75" hidden="1">
      <c r="A39" s="862"/>
      <c r="G39" s="1706"/>
    </row>
    <row r="40" spans="1:7" s="1705" customFormat="1" ht="12.75" hidden="1">
      <c r="A40" s="862"/>
      <c r="G40" s="1706"/>
    </row>
    <row r="41" spans="1:7" s="1705" customFormat="1" ht="12.75" hidden="1">
      <c r="A41" s="862"/>
      <c r="G41" s="1706"/>
    </row>
    <row r="42" spans="1:7" s="1705" customFormat="1" ht="12.75" hidden="1">
      <c r="A42" s="862"/>
      <c r="G42" s="1706"/>
    </row>
    <row r="43" spans="1:7" s="1705" customFormat="1" ht="12.75" hidden="1">
      <c r="A43" s="862"/>
    </row>
    <row r="44" spans="1:7" s="1705" customFormat="1" ht="12.75" hidden="1">
      <c r="A44" s="862"/>
    </row>
    <row r="45" spans="1:7" s="1705" customFormat="1" ht="12.75" hidden="1">
      <c r="A45" s="862"/>
    </row>
    <row r="46" spans="1:7" s="1705" customFormat="1" ht="12.75" hidden="1">
      <c r="A46" s="862"/>
    </row>
    <row r="47" spans="1:7" s="1705" customFormat="1" ht="12.75" hidden="1">
      <c r="A47" s="862"/>
      <c r="G47" s="1706"/>
    </row>
    <row r="48" spans="1:7" s="1705" customFormat="1" ht="12.75" hidden="1">
      <c r="A48" s="862"/>
      <c r="G48" s="1706"/>
    </row>
    <row r="49" spans="1:7" s="1705" customFormat="1" ht="12.75" hidden="1">
      <c r="A49" s="862"/>
      <c r="G49" s="1706"/>
    </row>
    <row r="50" spans="1:7" s="1705" customFormat="1" ht="12.75" hidden="1">
      <c r="A50" s="862"/>
      <c r="G50" s="1706"/>
    </row>
    <row r="51" spans="1:7" s="1705" customFormat="1" ht="12.75" hidden="1">
      <c r="A51" s="862"/>
      <c r="G51" s="1706"/>
    </row>
    <row r="52" spans="1:7" s="1705" customFormat="1" ht="12.75" hidden="1">
      <c r="A52" s="862"/>
      <c r="G52" s="1706"/>
    </row>
    <row r="53" spans="1:7" s="1705" customFormat="1" ht="12.75" hidden="1">
      <c r="A53" s="862"/>
      <c r="G53" s="1706"/>
    </row>
    <row r="54" spans="1:7" s="1705" customFormat="1" ht="12.75" hidden="1">
      <c r="A54" s="862"/>
      <c r="G54" s="1706"/>
    </row>
    <row r="55" spans="1:7" s="1705" customFormat="1" ht="12.75" hidden="1">
      <c r="A55" s="862"/>
      <c r="G55" s="1706"/>
    </row>
    <row r="56" spans="1:7" s="1705" customFormat="1" ht="12.75" hidden="1">
      <c r="A56" s="862"/>
      <c r="G56" s="1706"/>
    </row>
    <row r="57" spans="1:7" s="1705" customFormat="1" ht="12.75" hidden="1">
      <c r="A57" s="862"/>
      <c r="G57" s="1706"/>
    </row>
    <row r="58" spans="1:7" s="1705" customFormat="1" ht="12.75" hidden="1">
      <c r="A58" s="862"/>
      <c r="G58" s="1706"/>
    </row>
    <row r="59" spans="1:7" s="1705" customFormat="1" ht="12.75" hidden="1">
      <c r="A59" s="862"/>
      <c r="G59" s="1706"/>
    </row>
    <row r="60" spans="1:7" s="1705" customFormat="1" ht="12.75" hidden="1">
      <c r="A60" s="862"/>
      <c r="G60" s="1706"/>
    </row>
    <row r="61" spans="1:7" s="1705" customFormat="1" ht="12.75" hidden="1">
      <c r="A61" s="862"/>
      <c r="G61" s="1706"/>
    </row>
    <row r="62" spans="1:7" s="1705" customFormat="1" ht="12.75" hidden="1">
      <c r="A62" s="862"/>
      <c r="G62" s="1706"/>
    </row>
    <row r="63" spans="1:7" s="1705" customFormat="1" ht="12.75" hidden="1">
      <c r="A63" s="862"/>
      <c r="G63" s="1706"/>
    </row>
    <row r="64" spans="1:7" s="1705" customFormat="1" ht="12.75" hidden="1">
      <c r="A64" s="862"/>
      <c r="G64" s="1706"/>
    </row>
    <row r="65" spans="1:7" s="1705" customFormat="1" ht="12.75" hidden="1">
      <c r="A65" s="862"/>
      <c r="G65" s="1706"/>
    </row>
    <row r="66" spans="1:7" s="1705" customFormat="1" ht="12.75" hidden="1">
      <c r="A66" s="862"/>
      <c r="G66" s="1706"/>
    </row>
    <row r="67" spans="1:7" s="1705" customFormat="1" ht="12.75" hidden="1">
      <c r="A67" s="862"/>
      <c r="G67" s="1706"/>
    </row>
    <row r="68" spans="1:7" s="1705" customFormat="1" ht="12.75" hidden="1">
      <c r="A68" s="862"/>
      <c r="G68" s="1706"/>
    </row>
    <row r="69" spans="1:7" s="1705" customFormat="1" ht="12.75" hidden="1">
      <c r="A69" s="862"/>
      <c r="G69" s="1706"/>
    </row>
    <row r="70" spans="1:7" s="1705" customFormat="1" ht="12.75" hidden="1">
      <c r="A70" s="862"/>
      <c r="G70" s="1706"/>
    </row>
    <row r="71" spans="1:7" s="1705" customFormat="1" ht="12.75" hidden="1">
      <c r="A71" s="862"/>
      <c r="G71" s="1706"/>
    </row>
    <row r="72" spans="1:7" s="1705" customFormat="1" ht="12.75" hidden="1">
      <c r="A72" s="862"/>
      <c r="G72" s="1706"/>
    </row>
    <row r="73" spans="1:7" s="1705" customFormat="1" ht="12.75" hidden="1">
      <c r="A73" s="862"/>
      <c r="G73" s="1706"/>
    </row>
    <row r="74" spans="1:7" s="1705" customFormat="1" ht="12.75" hidden="1">
      <c r="A74" s="862"/>
      <c r="G74" s="1706"/>
    </row>
    <row r="75" spans="1:7" s="1705" customFormat="1" ht="12.75" hidden="1">
      <c r="A75" s="862"/>
      <c r="G75" s="1706"/>
    </row>
    <row r="76" spans="1:7" s="1705" customFormat="1" ht="12.75" hidden="1">
      <c r="A76" s="862"/>
      <c r="G76" s="1706"/>
    </row>
    <row r="77" spans="1:7" s="1705" customFormat="1" ht="12.75" hidden="1">
      <c r="A77" s="862"/>
      <c r="G77" s="1706"/>
    </row>
    <row r="78" spans="1:7" s="1705" customFormat="1" ht="12.75" hidden="1">
      <c r="A78" s="862"/>
      <c r="G78" s="1706"/>
    </row>
    <row r="79" spans="1:7" s="1705" customFormat="1" ht="12.75" hidden="1">
      <c r="A79" s="862"/>
      <c r="G79" s="1706"/>
    </row>
    <row r="80" spans="1:7" s="1705" customFormat="1" ht="12.75" hidden="1">
      <c r="A80" s="862"/>
      <c r="G80" s="1706"/>
    </row>
    <row r="81" spans="1:7" s="1705" customFormat="1" ht="12.75" hidden="1">
      <c r="A81" s="862"/>
      <c r="G81" s="1706"/>
    </row>
    <row r="82" spans="1:7" s="1705" customFormat="1" ht="12.75" hidden="1">
      <c r="A82" s="862"/>
      <c r="G82" s="1706"/>
    </row>
    <row r="83" spans="1:7" s="1705" customFormat="1" ht="12.75" hidden="1">
      <c r="A83" s="862"/>
      <c r="G83" s="1706"/>
    </row>
    <row r="84" spans="1:7" s="1705" customFormat="1" ht="12.75" hidden="1">
      <c r="A84" s="862"/>
      <c r="G84" s="1706"/>
    </row>
    <row r="85" spans="1:7" s="1705" customFormat="1" ht="12.75" hidden="1">
      <c r="A85" s="862"/>
      <c r="G85" s="1706"/>
    </row>
    <row r="86" spans="1:7" s="1705" customFormat="1" ht="12.75" hidden="1">
      <c r="A86" s="862"/>
      <c r="G86" s="1706"/>
    </row>
    <row r="87" spans="1:7" s="1705" customFormat="1" ht="12.75" hidden="1">
      <c r="A87" s="862"/>
      <c r="G87" s="1706"/>
    </row>
    <row r="88" spans="1:7" s="1705" customFormat="1" ht="12.75" hidden="1">
      <c r="A88" s="862"/>
      <c r="G88" s="1706"/>
    </row>
    <row r="89" spans="1:7" s="1705" customFormat="1" ht="12.75" hidden="1">
      <c r="A89" s="862"/>
      <c r="G89" s="1706"/>
    </row>
    <row r="90" spans="1:7" s="1705" customFormat="1" ht="12.75" hidden="1">
      <c r="A90" s="862"/>
      <c r="G90" s="1706"/>
    </row>
    <row r="91" spans="1:7" s="1705" customFormat="1" ht="12.75" hidden="1">
      <c r="A91" s="862"/>
      <c r="G91" s="1706"/>
    </row>
    <row r="92" spans="1:7" s="1705" customFormat="1" ht="12.75" hidden="1">
      <c r="A92" s="862"/>
      <c r="G92" s="1706"/>
    </row>
    <row r="93" spans="1:7" s="1705" customFormat="1" ht="12.75" hidden="1">
      <c r="A93" s="862"/>
      <c r="G93" s="1706"/>
    </row>
    <row r="94" spans="1:7" s="1705" customFormat="1" ht="12.75" hidden="1">
      <c r="A94" s="862"/>
      <c r="G94" s="1706"/>
    </row>
    <row r="95" spans="1:7" s="1705" customFormat="1" ht="12.75" hidden="1">
      <c r="A95" s="862"/>
      <c r="G95" s="1706"/>
    </row>
    <row r="96" spans="1:7" s="1705" customFormat="1" ht="12.75" hidden="1">
      <c r="A96" s="862"/>
      <c r="G96" s="1706"/>
    </row>
    <row r="97" spans="1:7" s="1705" customFormat="1" ht="12.75" hidden="1">
      <c r="A97" s="862"/>
      <c r="G97" s="1706"/>
    </row>
    <row r="98" spans="1:7" s="1705" customFormat="1" ht="12.75" hidden="1">
      <c r="A98" s="862"/>
      <c r="G98" s="1706"/>
    </row>
    <row r="99" spans="1:7" s="1705" customFormat="1" ht="12.75" hidden="1">
      <c r="A99" s="862"/>
      <c r="G99" s="1706"/>
    </row>
    <row r="100" spans="1:7" s="1705" customFormat="1" ht="12.75" hidden="1">
      <c r="A100" s="862"/>
      <c r="G100" s="1706"/>
    </row>
    <row r="101" spans="1:7" s="1705" customFormat="1" ht="12.75" hidden="1">
      <c r="A101" s="862"/>
      <c r="G101" s="1706"/>
    </row>
    <row r="102" spans="1:7" s="1705" customFormat="1" ht="12.75" hidden="1">
      <c r="A102" s="862"/>
      <c r="G102" s="1706"/>
    </row>
    <row r="103" spans="1:7" s="1705" customFormat="1" ht="12.75" hidden="1">
      <c r="A103" s="862"/>
      <c r="G103" s="1706"/>
    </row>
    <row r="104" spans="1:7" s="1705" customFormat="1" ht="12.75" hidden="1">
      <c r="A104" s="862"/>
      <c r="G104" s="1706"/>
    </row>
    <row r="105" spans="1:7" s="1705" customFormat="1" ht="12.75" hidden="1">
      <c r="A105" s="862"/>
      <c r="G105" s="1706"/>
    </row>
  </sheetData>
  <mergeCells count="3">
    <mergeCell ref="C12:K12"/>
    <mergeCell ref="B3:F3"/>
    <mergeCell ref="B11:K11"/>
  </mergeCells>
  <hyperlinks>
    <hyperlink ref="B1" location="ToC!A1" display="Back to Table of Contents" xr:uid="{6DFD517E-95C4-4B17-967A-7351C339605A}"/>
  </hyperlinks>
  <pageMargins left="0.5" right="0.5" top="0.5" bottom="0.5" header="0.25" footer="0.3"/>
  <pageSetup scale="75" orientation="landscape" r:id="rId1"/>
  <headerFooter>
    <oddFooter>&amp;L&amp;G&amp;CSupplementary Regulatory Capital Disclosure&amp;R Page &amp;P of &amp;N</oddFooter>
  </headerFooter>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BBA83-D8F8-4E0C-915B-73EF2AFCDF13}">
  <sheetPr codeName="Sheet49"/>
  <dimension ref="A1:AD109"/>
  <sheetViews>
    <sheetView zoomScale="115" zoomScaleNormal="115" workbookViewId="0"/>
  </sheetViews>
  <sheetFormatPr defaultColWidth="0" defaultRowHeight="15" zeroHeight="1"/>
  <cols>
    <col min="1" max="1" width="1.5703125" style="1742" customWidth="1"/>
    <col min="2" max="2" width="48.42578125" style="1742" customWidth="1"/>
    <col min="3" max="3" width="130.5703125" style="1743" customWidth="1"/>
    <col min="4" max="4" width="1.5703125" style="1742" customWidth="1"/>
    <col min="5" max="30" width="0" style="1742" hidden="1" customWidth="1"/>
    <col min="31" max="16384" width="10.5703125" style="1742" hidden="1"/>
  </cols>
  <sheetData>
    <row r="1" spans="2:30" ht="12" customHeight="1">
      <c r="B1" s="141" t="s">
        <v>126</v>
      </c>
    </row>
    <row r="2" spans="2:30" s="1538" customFormat="1" ht="20.100000000000001" customHeight="1">
      <c r="B2" s="1770" t="s">
        <v>12</v>
      </c>
      <c r="C2" s="1769"/>
      <c r="E2" s="1768"/>
    </row>
    <row r="3" spans="2:30">
      <c r="B3" s="1767" t="s">
        <v>1410</v>
      </c>
      <c r="C3" s="1766"/>
    </row>
    <row r="4" spans="2:30" ht="25.5">
      <c r="B4" s="1755" t="s">
        <v>1409</v>
      </c>
      <c r="C4" s="1754" t="s">
        <v>1408</v>
      </c>
    </row>
    <row r="5" spans="2:30" s="1744" customFormat="1" ht="12.75">
      <c r="B5" s="1755" t="s">
        <v>1407</v>
      </c>
      <c r="C5" s="1754" t="s">
        <v>1406</v>
      </c>
    </row>
    <row r="6" spans="2:30" s="1744" customFormat="1" ht="12.75">
      <c r="B6" s="1753" t="s">
        <v>1405</v>
      </c>
      <c r="C6" s="1752" t="s">
        <v>1404</v>
      </c>
    </row>
    <row r="7" spans="2:30" s="1744" customFormat="1" ht="6.6" customHeight="1">
      <c r="B7" s="1765"/>
      <c r="C7" s="1764"/>
    </row>
    <row r="8" spans="2:30" s="1744" customFormat="1" ht="12.75">
      <c r="B8" s="1757" t="s">
        <v>1403</v>
      </c>
      <c r="C8" s="1756"/>
    </row>
    <row r="9" spans="2:30" s="1744" customFormat="1" ht="12.75">
      <c r="B9" s="1755" t="s">
        <v>1402</v>
      </c>
      <c r="C9" s="1763"/>
    </row>
    <row r="10" spans="2:30" s="1744" customFormat="1" ht="12.75">
      <c r="B10" s="1761" t="s">
        <v>201</v>
      </c>
      <c r="C10" s="1754" t="s">
        <v>1401</v>
      </c>
      <c r="AD10" s="1747"/>
    </row>
    <row r="11" spans="2:30" s="1744" customFormat="1" ht="12.75">
      <c r="B11" s="1761" t="s">
        <v>200</v>
      </c>
      <c r="C11" s="1754" t="s">
        <v>1400</v>
      </c>
      <c r="AD11" s="1747"/>
    </row>
    <row r="12" spans="2:30" s="1744" customFormat="1" ht="12.75">
      <c r="B12" s="1761" t="s">
        <v>199</v>
      </c>
      <c r="C12" s="1754" t="s">
        <v>1399</v>
      </c>
      <c r="AD12" s="1747"/>
    </row>
    <row r="13" spans="2:30" s="1744" customFormat="1" ht="39" customHeight="1">
      <c r="B13" s="1755" t="s">
        <v>1398</v>
      </c>
      <c r="C13" s="1754" t="s">
        <v>1397</v>
      </c>
    </row>
    <row r="14" spans="2:30" s="1744" customFormat="1" ht="12.75">
      <c r="B14" s="1755" t="s">
        <v>1288</v>
      </c>
      <c r="C14" s="1754"/>
    </row>
    <row r="15" spans="2:30" s="1744" customFormat="1" ht="12.75">
      <c r="B15" s="1761" t="s">
        <v>842</v>
      </c>
      <c r="C15" s="1754"/>
    </row>
    <row r="16" spans="2:30" s="1744" customFormat="1" ht="17.100000000000001" customHeight="1">
      <c r="B16" s="1762" t="s">
        <v>1396</v>
      </c>
      <c r="C16" s="1754" t="s">
        <v>1395</v>
      </c>
    </row>
    <row r="17" spans="2:14" s="1744" customFormat="1" ht="15.6" customHeight="1">
      <c r="B17" s="1762" t="s">
        <v>194</v>
      </c>
      <c r="C17" s="1754" t="s">
        <v>1394</v>
      </c>
    </row>
    <row r="18" spans="2:14" s="1744" customFormat="1" ht="15.75" customHeight="1">
      <c r="B18" s="1761" t="s">
        <v>193</v>
      </c>
      <c r="C18" s="1754" t="s">
        <v>1393</v>
      </c>
    </row>
    <row r="19" spans="2:14" s="1744" customFormat="1" ht="12.75">
      <c r="B19" s="1760" t="s">
        <v>192</v>
      </c>
      <c r="C19" s="1752" t="s">
        <v>1437</v>
      </c>
    </row>
    <row r="20" spans="2:14" s="1744" customFormat="1" ht="6" customHeight="1">
      <c r="B20" s="1759"/>
      <c r="C20" s="1758"/>
    </row>
    <row r="21" spans="2:14" s="1744" customFormat="1" ht="12.75">
      <c r="B21" s="1757" t="s">
        <v>1392</v>
      </c>
      <c r="C21" s="1756"/>
    </row>
    <row r="22" spans="2:14" s="1744" customFormat="1" ht="12.75">
      <c r="B22" s="1755" t="s">
        <v>1287</v>
      </c>
      <c r="C22" s="1754" t="s">
        <v>1391</v>
      </c>
      <c r="N22" s="1747"/>
    </row>
    <row r="23" spans="2:14" s="1744" customFormat="1" ht="12.75">
      <c r="B23" s="1755" t="s">
        <v>1286</v>
      </c>
      <c r="C23" s="1754" t="s">
        <v>1390</v>
      </c>
    </row>
    <row r="24" spans="2:14" s="1744" customFormat="1" ht="13.35" customHeight="1">
      <c r="B24" s="1755" t="s">
        <v>1389</v>
      </c>
      <c r="C24" s="1754" t="s">
        <v>1388</v>
      </c>
    </row>
    <row r="25" spans="2:14" s="1744" customFormat="1" ht="12.75">
      <c r="B25" s="1755" t="s">
        <v>1387</v>
      </c>
      <c r="C25" s="1754" t="s">
        <v>1386</v>
      </c>
    </row>
    <row r="26" spans="2:14" s="1744" customFormat="1" ht="30" customHeight="1">
      <c r="B26" s="1755" t="s">
        <v>1385</v>
      </c>
      <c r="C26" s="1754" t="s">
        <v>1384</v>
      </c>
      <c r="N26" s="1747"/>
    </row>
    <row r="27" spans="2:14" s="1744" customFormat="1" ht="12.75">
      <c r="B27" s="1755" t="s">
        <v>1383</v>
      </c>
      <c r="C27" s="1754" t="s">
        <v>1382</v>
      </c>
    </row>
    <row r="28" spans="2:14" s="1744" customFormat="1" ht="42" customHeight="1">
      <c r="B28" s="1755" t="s">
        <v>1381</v>
      </c>
      <c r="C28" s="1754" t="s">
        <v>1380</v>
      </c>
    </row>
    <row r="29" spans="2:14" s="1744" customFormat="1" ht="30" customHeight="1">
      <c r="B29" s="1753" t="s">
        <v>1379</v>
      </c>
      <c r="C29" s="1752" t="s">
        <v>1378</v>
      </c>
    </row>
    <row r="30" spans="2:14" s="1744" customFormat="1" ht="7.35" customHeight="1">
      <c r="B30" s="1759"/>
      <c r="C30" s="1758"/>
    </row>
    <row r="31" spans="2:14" s="1744" customFormat="1" ht="12.75">
      <c r="B31" s="1757" t="s">
        <v>179</v>
      </c>
      <c r="C31" s="1756"/>
      <c r="N31" s="1747"/>
    </row>
    <row r="32" spans="2:14" s="1744" customFormat="1" ht="41.25" customHeight="1">
      <c r="B32" s="1755" t="s">
        <v>1377</v>
      </c>
      <c r="C32" s="1754" t="s">
        <v>1376</v>
      </c>
      <c r="N32" s="1747"/>
    </row>
    <row r="33" spans="2:14" s="1744" customFormat="1" ht="63.75">
      <c r="B33" s="1755" t="s">
        <v>1375</v>
      </c>
      <c r="C33" s="1754" t="s">
        <v>1374</v>
      </c>
      <c r="N33" s="1747"/>
    </row>
    <row r="34" spans="2:14" s="1744" customFormat="1" ht="30" customHeight="1">
      <c r="B34" s="1755" t="s">
        <v>1373</v>
      </c>
      <c r="C34" s="1754" t="s">
        <v>1372</v>
      </c>
      <c r="N34" s="1747"/>
    </row>
    <row r="35" spans="2:14" s="1744" customFormat="1" ht="28.5" customHeight="1">
      <c r="B35" s="1753" t="s">
        <v>1371</v>
      </c>
      <c r="C35" s="1752" t="s">
        <v>1370</v>
      </c>
      <c r="N35" s="1747"/>
    </row>
    <row r="36" spans="2:14" s="1744" customFormat="1" ht="2.1" customHeight="1">
      <c r="B36" s="1751"/>
      <c r="C36" s="1750"/>
      <c r="N36" s="1747"/>
    </row>
    <row r="37" spans="2:14" s="1748" customFormat="1" ht="5.25" hidden="1" customHeight="1">
      <c r="C37" s="1749"/>
    </row>
    <row r="38" spans="2:14" s="1744" customFormat="1" ht="12.75" hidden="1">
      <c r="C38" s="1745"/>
    </row>
    <row r="39" spans="2:14" s="1744" customFormat="1" ht="12.75" hidden="1">
      <c r="C39" s="1745"/>
      <c r="N39" s="1747"/>
    </row>
    <row r="40" spans="2:14" s="1744" customFormat="1" ht="12.75" hidden="1">
      <c r="C40" s="1745"/>
    </row>
    <row r="41" spans="2:14" s="1744" customFormat="1" ht="12.75" hidden="1">
      <c r="C41" s="1745"/>
    </row>
    <row r="42" spans="2:14" s="1744" customFormat="1" ht="12.75" hidden="1">
      <c r="C42" s="1745"/>
    </row>
    <row r="43" spans="2:14" s="1744" customFormat="1" ht="12.75" hidden="1">
      <c r="C43" s="1745"/>
    </row>
    <row r="44" spans="2:14" s="1744" customFormat="1" ht="12.75" hidden="1">
      <c r="C44" s="1745"/>
    </row>
    <row r="45" spans="2:14" s="1744" customFormat="1" ht="12.75" hidden="1">
      <c r="C45" s="1745"/>
    </row>
    <row r="46" spans="2:14" s="1744" customFormat="1" ht="12.75" hidden="1">
      <c r="C46" s="1745"/>
    </row>
    <row r="47" spans="2:14" s="1744" customFormat="1" ht="12.75" hidden="1">
      <c r="C47" s="1745"/>
    </row>
    <row r="48" spans="2:14" s="1744" customFormat="1" ht="12.75" hidden="1">
      <c r="C48" s="1745"/>
    </row>
    <row r="49" spans="2:13" s="1744" customFormat="1" ht="12.75" hidden="1">
      <c r="C49" s="1745"/>
    </row>
    <row r="50" spans="2:13" s="1744" customFormat="1" ht="12.75" hidden="1">
      <c r="C50" s="1745"/>
    </row>
    <row r="51" spans="2:13" s="1744" customFormat="1" ht="12.75" hidden="1">
      <c r="B51" s="1746"/>
      <c r="C51" s="1746"/>
      <c r="D51" s="1746"/>
      <c r="E51" s="1746"/>
      <c r="F51" s="1746"/>
      <c r="G51" s="1746"/>
      <c r="H51" s="1746"/>
      <c r="I51" s="1746"/>
      <c r="J51" s="1746"/>
      <c r="K51" s="1746"/>
      <c r="L51" s="1746"/>
      <c r="M51" s="1746"/>
    </row>
    <row r="52" spans="2:13" s="1744" customFormat="1" ht="12.75" hidden="1">
      <c r="B52" s="1746"/>
      <c r="C52" s="1746"/>
      <c r="D52" s="1746"/>
      <c r="E52" s="1746"/>
      <c r="F52" s="1746"/>
      <c r="G52" s="1746"/>
      <c r="H52" s="1746"/>
      <c r="I52" s="1746"/>
      <c r="J52" s="1746"/>
      <c r="K52" s="1746"/>
      <c r="L52" s="1746"/>
      <c r="M52" s="1746"/>
    </row>
    <row r="53" spans="2:13" s="1744" customFormat="1" ht="12.75" hidden="1">
      <c r="B53" s="1746"/>
      <c r="C53" s="1746"/>
      <c r="D53" s="1746"/>
      <c r="E53" s="1746"/>
      <c r="F53" s="1746"/>
      <c r="G53" s="1746"/>
      <c r="H53" s="1746"/>
      <c r="I53" s="1746"/>
      <c r="J53" s="1746"/>
      <c r="K53" s="1746"/>
      <c r="L53" s="1746"/>
      <c r="M53" s="1746"/>
    </row>
    <row r="54" spans="2:13" s="1744" customFormat="1" ht="12.75" hidden="1">
      <c r="B54" s="1746"/>
      <c r="C54" s="1746"/>
      <c r="D54" s="1746"/>
      <c r="E54" s="1746"/>
      <c r="F54" s="1746"/>
      <c r="G54" s="1746"/>
      <c r="H54" s="1746"/>
      <c r="I54" s="1746"/>
      <c r="J54" s="1746"/>
      <c r="K54" s="1746"/>
      <c r="L54" s="1746"/>
      <c r="M54" s="1746"/>
    </row>
    <row r="55" spans="2:13" s="1744" customFormat="1" ht="12.75" hidden="1">
      <c r="B55" s="1746"/>
      <c r="C55" s="1746"/>
      <c r="D55" s="1746"/>
      <c r="E55" s="1746"/>
      <c r="F55" s="1746"/>
      <c r="G55" s="1746"/>
      <c r="H55" s="1746"/>
      <c r="I55" s="1746"/>
      <c r="J55" s="1746"/>
      <c r="K55" s="1746"/>
      <c r="L55" s="1746"/>
      <c r="M55" s="1746"/>
    </row>
    <row r="56" spans="2:13" s="1744" customFormat="1" ht="12.75" hidden="1">
      <c r="C56" s="1745"/>
    </row>
    <row r="57" spans="2:13" s="1744" customFormat="1" ht="12.75" hidden="1">
      <c r="C57" s="1745"/>
    </row>
    <row r="58" spans="2:13" s="1744" customFormat="1" ht="12.75" hidden="1">
      <c r="C58" s="1745"/>
    </row>
    <row r="59" spans="2:13" s="1744" customFormat="1" ht="12.75" hidden="1">
      <c r="C59" s="1745"/>
    </row>
    <row r="60" spans="2:13" s="1744" customFormat="1" ht="12.75" hidden="1">
      <c r="C60" s="1745"/>
    </row>
    <row r="61" spans="2:13" s="1744" customFormat="1" ht="12.75" hidden="1">
      <c r="C61" s="1745"/>
    </row>
    <row r="62" spans="2:13" s="1744" customFormat="1" ht="12.75" hidden="1">
      <c r="C62" s="1745"/>
    </row>
    <row r="63" spans="2:13" s="1744" customFormat="1" ht="12.75" hidden="1">
      <c r="C63" s="1745"/>
    </row>
    <row r="64" spans="2:13" s="1744" customFormat="1" ht="12.75" hidden="1">
      <c r="C64" s="1745"/>
    </row>
    <row r="65" spans="3:3" s="1744" customFormat="1" ht="12.75" hidden="1">
      <c r="C65" s="1745"/>
    </row>
    <row r="66" spans="3:3" s="1744" customFormat="1" ht="12.75" hidden="1">
      <c r="C66" s="1745"/>
    </row>
    <row r="67" spans="3:3" s="1744" customFormat="1" ht="12.75" hidden="1">
      <c r="C67" s="1745"/>
    </row>
    <row r="68" spans="3:3" s="1744" customFormat="1" ht="12.75" hidden="1">
      <c r="C68" s="1745"/>
    </row>
    <row r="69" spans="3:3" s="1744" customFormat="1" ht="12.75" hidden="1">
      <c r="C69" s="1745"/>
    </row>
    <row r="70" spans="3:3" s="1744" customFormat="1" ht="12.75" hidden="1">
      <c r="C70" s="1745"/>
    </row>
    <row r="71" spans="3:3" s="1744" customFormat="1" ht="12.75" hidden="1">
      <c r="C71" s="1745"/>
    </row>
    <row r="72" spans="3:3" s="1744" customFormat="1" ht="12.75" hidden="1">
      <c r="C72" s="1745"/>
    </row>
    <row r="73" spans="3:3" s="1744" customFormat="1" ht="12.75" hidden="1">
      <c r="C73" s="1745"/>
    </row>
    <row r="74" spans="3:3" s="1744" customFormat="1" ht="12.75" hidden="1">
      <c r="C74" s="1745"/>
    </row>
    <row r="75" spans="3:3" s="1744" customFormat="1" ht="12.75" hidden="1">
      <c r="C75" s="1745"/>
    </row>
    <row r="76" spans="3:3" s="1744" customFormat="1" ht="12.75" hidden="1">
      <c r="C76" s="1745"/>
    </row>
    <row r="77" spans="3:3" s="1744" customFormat="1" ht="12.75" hidden="1">
      <c r="C77" s="1745"/>
    </row>
    <row r="78" spans="3:3" s="1744" customFormat="1" ht="12.75" hidden="1">
      <c r="C78" s="1745"/>
    </row>
    <row r="79" spans="3:3" s="1744" customFormat="1" ht="12.75" hidden="1">
      <c r="C79" s="1745"/>
    </row>
    <row r="80" spans="3:3" s="1744" customFormat="1" ht="12.75" hidden="1">
      <c r="C80" s="1745"/>
    </row>
    <row r="81" spans="3:3" s="1744" customFormat="1" ht="12.75" hidden="1">
      <c r="C81" s="1745"/>
    </row>
    <row r="82" spans="3:3" s="1744" customFormat="1" ht="12.75" hidden="1">
      <c r="C82" s="1745"/>
    </row>
    <row r="83" spans="3:3" s="1744" customFormat="1" ht="12.75" hidden="1">
      <c r="C83" s="1745"/>
    </row>
    <row r="84" spans="3:3" s="1744" customFormat="1" ht="12.75" hidden="1">
      <c r="C84" s="1745"/>
    </row>
    <row r="85" spans="3:3" s="1744" customFormat="1" ht="12.75" hidden="1">
      <c r="C85" s="1745"/>
    </row>
    <row r="86" spans="3:3" s="1744" customFormat="1" ht="12.75" hidden="1">
      <c r="C86" s="1745"/>
    </row>
    <row r="87" spans="3:3" s="1744" customFormat="1" ht="12.75" hidden="1">
      <c r="C87" s="1745"/>
    </row>
    <row r="88" spans="3:3" s="1744" customFormat="1" ht="12.75" hidden="1">
      <c r="C88" s="1745"/>
    </row>
    <row r="89" spans="3:3" s="1744" customFormat="1" ht="12.75" hidden="1">
      <c r="C89" s="1745"/>
    </row>
    <row r="90" spans="3:3" s="1744" customFormat="1" ht="12.75" hidden="1">
      <c r="C90" s="1745"/>
    </row>
    <row r="91" spans="3:3" s="1744" customFormat="1" ht="12.75" hidden="1">
      <c r="C91" s="1745"/>
    </row>
    <row r="92" spans="3:3" s="1744" customFormat="1" ht="12.75" hidden="1">
      <c r="C92" s="1745"/>
    </row>
    <row r="93" spans="3:3" s="1744" customFormat="1" ht="12.75" hidden="1">
      <c r="C93" s="1745"/>
    </row>
    <row r="94" spans="3:3" s="1744" customFormat="1" ht="12.75" hidden="1">
      <c r="C94" s="1745"/>
    </row>
    <row r="95" spans="3:3" s="1744" customFormat="1" ht="12.75" hidden="1">
      <c r="C95" s="1745"/>
    </row>
    <row r="96" spans="3:3" s="1744" customFormat="1" ht="12.75" hidden="1">
      <c r="C96" s="1745"/>
    </row>
    <row r="97" spans="3:3" s="1744" customFormat="1" ht="12.75" hidden="1">
      <c r="C97" s="1745"/>
    </row>
    <row r="98" spans="3:3" s="1744" customFormat="1" ht="12.75" hidden="1">
      <c r="C98" s="1745"/>
    </row>
    <row r="99" spans="3:3" s="1744" customFormat="1" ht="12.75" hidden="1">
      <c r="C99" s="1745"/>
    </row>
    <row r="100" spans="3:3" s="1744" customFormat="1" ht="12.75" hidden="1">
      <c r="C100" s="1745"/>
    </row>
    <row r="101" spans="3:3" s="1744" customFormat="1" ht="12.75" hidden="1">
      <c r="C101" s="1745"/>
    </row>
    <row r="102" spans="3:3" s="1744" customFormat="1" ht="12.75" hidden="1">
      <c r="C102" s="1745"/>
    </row>
    <row r="103" spans="3:3" s="1744" customFormat="1" ht="12.75" hidden="1">
      <c r="C103" s="1745"/>
    </row>
    <row r="104" spans="3:3" s="1744" customFormat="1" ht="12.75" hidden="1">
      <c r="C104" s="1745"/>
    </row>
    <row r="105" spans="3:3" s="1744" customFormat="1" ht="12.75" hidden="1">
      <c r="C105" s="1745"/>
    </row>
    <row r="106" spans="3:3" s="1744" customFormat="1" ht="12.75" hidden="1">
      <c r="C106" s="1745"/>
    </row>
    <row r="107" spans="3:3" s="1744" customFormat="1" ht="12.75" hidden="1">
      <c r="C107" s="1745"/>
    </row>
    <row r="108" spans="3:3" s="1744" customFormat="1" ht="12.75" hidden="1">
      <c r="C108" s="1745"/>
    </row>
    <row r="109" spans="3:3" s="1744" customFormat="1" ht="12.75" hidden="1">
      <c r="C109" s="1745"/>
    </row>
  </sheetData>
  <hyperlinks>
    <hyperlink ref="B1" location="ToC!A1" display="Back to Table of Contents" xr:uid="{9844DA8D-956E-4B0A-AA2D-AE55CFF2D4CA}"/>
  </hyperlinks>
  <pageMargins left="0.5" right="0.5" top="0.5" bottom="0.5" header="0.25" footer="0.3"/>
  <pageSetup scale="70" orientation="landscape" r:id="rId1"/>
  <headerFooter>
    <oddFooter>&amp;L&amp;G&amp;CSupplementary Regulatory Capital Disclosure&amp;R 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AEEAF-E37C-48E0-8619-A2C94FCCFC1F}">
  <sheetPr codeName="Sheet5">
    <tabColor rgb="FF92D050"/>
    <pageSetUpPr fitToPage="1"/>
  </sheetPr>
  <dimension ref="A1:WWM109"/>
  <sheetViews>
    <sheetView topLeftCell="A4" zoomScaleNormal="100" workbookViewId="0"/>
  </sheetViews>
  <sheetFormatPr defaultColWidth="0" defaultRowHeight="15" zeroHeight="1"/>
  <cols>
    <col min="1" max="1" width="1.5703125" style="142" customWidth="1"/>
    <col min="2" max="2" width="4.42578125" style="142" customWidth="1"/>
    <col min="3" max="3" width="26.85546875" style="147" customWidth="1"/>
    <col min="4" max="4" width="18.5703125" style="146" customWidth="1"/>
    <col min="5" max="5" width="15.5703125" style="142" customWidth="1"/>
    <col min="6" max="6" width="0.5703125" style="142" customWidth="1"/>
    <col min="7" max="7" width="15.5703125" style="144" customWidth="1"/>
    <col min="8" max="8" width="0.5703125" style="144" customWidth="1"/>
    <col min="9" max="9" width="15.5703125" style="145" customWidth="1"/>
    <col min="10" max="10" width="0.5703125" style="145" customWidth="1"/>
    <col min="11" max="11" width="15.5703125" style="144" customWidth="1"/>
    <col min="12" max="12" width="0.5703125" style="144" customWidth="1"/>
    <col min="13" max="18" width="15.5703125" style="143" customWidth="1"/>
    <col min="19" max="19" width="1.5703125" style="142" customWidth="1"/>
    <col min="20" max="248" width="10.5703125" style="142" hidden="1"/>
    <col min="249" max="250" width="4.42578125" style="142" hidden="1"/>
    <col min="251" max="251" width="48.42578125" style="142" hidden="1"/>
    <col min="252" max="252" width="38.42578125" style="142" hidden="1"/>
    <col min="253" max="253" width="20.5703125" style="142" hidden="1"/>
    <col min="254" max="254" width="3.42578125" style="142" hidden="1"/>
    <col min="255" max="255" width="20.5703125" style="142" hidden="1"/>
    <col min="256" max="256" width="3.42578125" style="142" hidden="1"/>
    <col min="257" max="257" width="20.5703125" style="142" hidden="1"/>
    <col min="258" max="258" width="3.42578125" style="142" hidden="1"/>
    <col min="259" max="259" width="20.5703125" style="142" hidden="1"/>
    <col min="260" max="260" width="3.42578125" style="142" hidden="1"/>
    <col min="261" max="274" width="20.5703125" style="142" hidden="1"/>
    <col min="275" max="275" width="2.5703125" style="142" hidden="1"/>
    <col min="276" max="504" width="10.5703125" style="142" hidden="1"/>
    <col min="505" max="506" width="4.42578125" style="142" hidden="1"/>
    <col min="507" max="507" width="48.42578125" style="142" hidden="1"/>
    <col min="508" max="508" width="38.42578125" style="142" hidden="1"/>
    <col min="509" max="509" width="20.5703125" style="142" hidden="1"/>
    <col min="510" max="510" width="3.42578125" style="142" hidden="1"/>
    <col min="511" max="511" width="20.5703125" style="142" hidden="1"/>
    <col min="512" max="512" width="3.42578125" style="142" hidden="1"/>
    <col min="513" max="513" width="20.5703125" style="142" hidden="1"/>
    <col min="514" max="514" width="3.42578125" style="142" hidden="1"/>
    <col min="515" max="515" width="20.5703125" style="142" hidden="1"/>
    <col min="516" max="516" width="3.42578125" style="142" hidden="1"/>
    <col min="517" max="530" width="20.5703125" style="142" hidden="1"/>
    <col min="531" max="531" width="2.5703125" style="142" hidden="1"/>
    <col min="532" max="760" width="10.5703125" style="142" hidden="1"/>
    <col min="761" max="762" width="4.42578125" style="142" hidden="1"/>
    <col min="763" max="763" width="48.42578125" style="142" hidden="1"/>
    <col min="764" max="764" width="38.42578125" style="142" hidden="1"/>
    <col min="765" max="765" width="20.5703125" style="142" hidden="1"/>
    <col min="766" max="766" width="3.42578125" style="142" hidden="1"/>
    <col min="767" max="767" width="20.5703125" style="142" hidden="1"/>
    <col min="768" max="768" width="3.42578125" style="142" hidden="1"/>
    <col min="769" max="769" width="20.5703125" style="142" hidden="1"/>
    <col min="770" max="770" width="3.42578125" style="142" hidden="1"/>
    <col min="771" max="771" width="20.5703125" style="142" hidden="1"/>
    <col min="772" max="772" width="3.42578125" style="142" hidden="1"/>
    <col min="773" max="786" width="20.5703125" style="142" hidden="1"/>
    <col min="787" max="787" width="2.5703125" style="142" hidden="1"/>
    <col min="788" max="1016" width="10.5703125" style="142" hidden="1"/>
    <col min="1017" max="1018" width="4.42578125" style="142" hidden="1"/>
    <col min="1019" max="1019" width="48.42578125" style="142" hidden="1"/>
    <col min="1020" max="1020" width="38.42578125" style="142" hidden="1"/>
    <col min="1021" max="1021" width="20.5703125" style="142" hidden="1"/>
    <col min="1022" max="1022" width="3.42578125" style="142" hidden="1"/>
    <col min="1023" max="1023" width="20.5703125" style="142" hidden="1"/>
    <col min="1024" max="1024" width="3.42578125" style="142" hidden="1"/>
    <col min="1025" max="1025" width="20.5703125" style="142" hidden="1"/>
    <col min="1026" max="1026" width="3.42578125" style="142" hidden="1"/>
    <col min="1027" max="1027" width="20.5703125" style="142" hidden="1"/>
    <col min="1028" max="1028" width="3.42578125" style="142" hidden="1"/>
    <col min="1029" max="1042" width="20.5703125" style="142" hidden="1"/>
    <col min="1043" max="1043" width="2.5703125" style="142" hidden="1"/>
    <col min="1044" max="1272" width="10.5703125" style="142" hidden="1"/>
    <col min="1273" max="1274" width="4.42578125" style="142" hidden="1"/>
    <col min="1275" max="1275" width="48.42578125" style="142" hidden="1"/>
    <col min="1276" max="1276" width="38.42578125" style="142" hidden="1"/>
    <col min="1277" max="1277" width="20.5703125" style="142" hidden="1"/>
    <col min="1278" max="1278" width="3.42578125" style="142" hidden="1"/>
    <col min="1279" max="1279" width="20.5703125" style="142" hidden="1"/>
    <col min="1280" max="1280" width="3.42578125" style="142" hidden="1"/>
    <col min="1281" max="1281" width="20.5703125" style="142" hidden="1"/>
    <col min="1282" max="1282" width="3.42578125" style="142" hidden="1"/>
    <col min="1283" max="1283" width="20.5703125" style="142" hidden="1"/>
    <col min="1284" max="1284" width="3.42578125" style="142" hidden="1"/>
    <col min="1285" max="1298" width="20.5703125" style="142" hidden="1"/>
    <col min="1299" max="1299" width="2.5703125" style="142" hidden="1"/>
    <col min="1300" max="1528" width="10.5703125" style="142" hidden="1"/>
    <col min="1529" max="1530" width="4.42578125" style="142" hidden="1"/>
    <col min="1531" max="1531" width="48.42578125" style="142" hidden="1"/>
    <col min="1532" max="1532" width="38.42578125" style="142" hidden="1"/>
    <col min="1533" max="1533" width="20.5703125" style="142" hidden="1"/>
    <col min="1534" max="1534" width="3.42578125" style="142" hidden="1"/>
    <col min="1535" max="1535" width="20.5703125" style="142" hidden="1"/>
    <col min="1536" max="1536" width="3.42578125" style="142" hidden="1"/>
    <col min="1537" max="1537" width="20.5703125" style="142" hidden="1"/>
    <col min="1538" max="1538" width="3.42578125" style="142" hidden="1"/>
    <col min="1539" max="1539" width="20.5703125" style="142" hidden="1"/>
    <col min="1540" max="1540" width="3.42578125" style="142" hidden="1"/>
    <col min="1541" max="1554" width="20.5703125" style="142" hidden="1"/>
    <col min="1555" max="1555" width="2.5703125" style="142" hidden="1"/>
    <col min="1556" max="1784" width="10.5703125" style="142" hidden="1"/>
    <col min="1785" max="1786" width="4.42578125" style="142" hidden="1"/>
    <col min="1787" max="1787" width="48.42578125" style="142" hidden="1"/>
    <col min="1788" max="1788" width="38.42578125" style="142" hidden="1"/>
    <col min="1789" max="1789" width="20.5703125" style="142" hidden="1"/>
    <col min="1790" max="1790" width="3.42578125" style="142" hidden="1"/>
    <col min="1791" max="1791" width="20.5703125" style="142" hidden="1"/>
    <col min="1792" max="1792" width="3.42578125" style="142" hidden="1"/>
    <col min="1793" max="1793" width="20.5703125" style="142" hidden="1"/>
    <col min="1794" max="1794" width="3.42578125" style="142" hidden="1"/>
    <col min="1795" max="1795" width="20.5703125" style="142" hidden="1"/>
    <col min="1796" max="1796" width="3.42578125" style="142" hidden="1"/>
    <col min="1797" max="1810" width="20.5703125" style="142" hidden="1"/>
    <col min="1811" max="1811" width="2.5703125" style="142" hidden="1"/>
    <col min="1812" max="2040" width="10.5703125" style="142" hidden="1"/>
    <col min="2041" max="2042" width="4.42578125" style="142" hidden="1"/>
    <col min="2043" max="2043" width="48.42578125" style="142" hidden="1"/>
    <col min="2044" max="2044" width="38.42578125" style="142" hidden="1"/>
    <col min="2045" max="2045" width="20.5703125" style="142" hidden="1"/>
    <col min="2046" max="2046" width="3.42578125" style="142" hidden="1"/>
    <col min="2047" max="2047" width="20.5703125" style="142" hidden="1"/>
    <col min="2048" max="2048" width="3.42578125" style="142" hidden="1"/>
    <col min="2049" max="2049" width="20.5703125" style="142" hidden="1"/>
    <col min="2050" max="2050" width="3.42578125" style="142" hidden="1"/>
    <col min="2051" max="2051" width="20.5703125" style="142" hidden="1"/>
    <col min="2052" max="2052" width="3.42578125" style="142" hidden="1"/>
    <col min="2053" max="2066" width="20.5703125" style="142" hidden="1"/>
    <col min="2067" max="2067" width="2.5703125" style="142" hidden="1"/>
    <col min="2068" max="2296" width="10.5703125" style="142" hidden="1"/>
    <col min="2297" max="2298" width="4.42578125" style="142" hidden="1"/>
    <col min="2299" max="2299" width="48.42578125" style="142" hidden="1"/>
    <col min="2300" max="2300" width="38.42578125" style="142" hidden="1"/>
    <col min="2301" max="2301" width="20.5703125" style="142" hidden="1"/>
    <col min="2302" max="2302" width="3.42578125" style="142" hidden="1"/>
    <col min="2303" max="2303" width="20.5703125" style="142" hidden="1"/>
    <col min="2304" max="2304" width="3.42578125" style="142" hidden="1"/>
    <col min="2305" max="2305" width="20.5703125" style="142" hidden="1"/>
    <col min="2306" max="2306" width="3.42578125" style="142" hidden="1"/>
    <col min="2307" max="2307" width="20.5703125" style="142" hidden="1"/>
    <col min="2308" max="2308" width="3.42578125" style="142" hidden="1"/>
    <col min="2309" max="2322" width="20.5703125" style="142" hidden="1"/>
    <col min="2323" max="2323" width="2.5703125" style="142" hidden="1"/>
    <col min="2324" max="2552" width="10.5703125" style="142" hidden="1"/>
    <col min="2553" max="2554" width="4.42578125" style="142" hidden="1"/>
    <col min="2555" max="2555" width="48.42578125" style="142" hidden="1"/>
    <col min="2556" max="2556" width="38.42578125" style="142" hidden="1"/>
    <col min="2557" max="2557" width="20.5703125" style="142" hidden="1"/>
    <col min="2558" max="2558" width="3.42578125" style="142" hidden="1"/>
    <col min="2559" max="2559" width="20.5703125" style="142" hidden="1"/>
    <col min="2560" max="2560" width="3.42578125" style="142" hidden="1"/>
    <col min="2561" max="2561" width="20.5703125" style="142" hidden="1"/>
    <col min="2562" max="2562" width="3.42578125" style="142" hidden="1"/>
    <col min="2563" max="2563" width="20.5703125" style="142" hidden="1"/>
    <col min="2564" max="2564" width="3.42578125" style="142" hidden="1"/>
    <col min="2565" max="2578" width="20.5703125" style="142" hidden="1"/>
    <col min="2579" max="2579" width="2.5703125" style="142" hidden="1"/>
    <col min="2580" max="2808" width="10.5703125" style="142" hidden="1"/>
    <col min="2809" max="2810" width="4.42578125" style="142" hidden="1"/>
    <col min="2811" max="2811" width="48.42578125" style="142" hidden="1"/>
    <col min="2812" max="2812" width="38.42578125" style="142" hidden="1"/>
    <col min="2813" max="2813" width="20.5703125" style="142" hidden="1"/>
    <col min="2814" max="2814" width="3.42578125" style="142" hidden="1"/>
    <col min="2815" max="2815" width="20.5703125" style="142" hidden="1"/>
    <col min="2816" max="2816" width="3.42578125" style="142" hidden="1"/>
    <col min="2817" max="2817" width="20.5703125" style="142" hidden="1"/>
    <col min="2818" max="2818" width="3.42578125" style="142" hidden="1"/>
    <col min="2819" max="2819" width="20.5703125" style="142" hidden="1"/>
    <col min="2820" max="2820" width="3.42578125" style="142" hidden="1"/>
    <col min="2821" max="2834" width="20.5703125" style="142" hidden="1"/>
    <col min="2835" max="2835" width="2.5703125" style="142" hidden="1"/>
    <col min="2836" max="3064" width="10.5703125" style="142" hidden="1"/>
    <col min="3065" max="3066" width="4.42578125" style="142" hidden="1"/>
    <col min="3067" max="3067" width="48.42578125" style="142" hidden="1"/>
    <col min="3068" max="3068" width="38.42578125" style="142" hidden="1"/>
    <col min="3069" max="3069" width="20.5703125" style="142" hidden="1"/>
    <col min="3070" max="3070" width="3.42578125" style="142" hidden="1"/>
    <col min="3071" max="3071" width="20.5703125" style="142" hidden="1"/>
    <col min="3072" max="3072" width="3.42578125" style="142" hidden="1"/>
    <col min="3073" max="3073" width="20.5703125" style="142" hidden="1"/>
    <col min="3074" max="3074" width="3.42578125" style="142" hidden="1"/>
    <col min="3075" max="3075" width="20.5703125" style="142" hidden="1"/>
    <col min="3076" max="3076" width="3.42578125" style="142" hidden="1"/>
    <col min="3077" max="3090" width="20.5703125" style="142" hidden="1"/>
    <col min="3091" max="3091" width="2.5703125" style="142" hidden="1"/>
    <col min="3092" max="3320" width="10.5703125" style="142" hidden="1"/>
    <col min="3321" max="3322" width="4.42578125" style="142" hidden="1"/>
    <col min="3323" max="3323" width="48.42578125" style="142" hidden="1"/>
    <col min="3324" max="3324" width="38.42578125" style="142" hidden="1"/>
    <col min="3325" max="3325" width="20.5703125" style="142" hidden="1"/>
    <col min="3326" max="3326" width="3.42578125" style="142" hidden="1"/>
    <col min="3327" max="3327" width="20.5703125" style="142" hidden="1"/>
    <col min="3328" max="3328" width="3.42578125" style="142" hidden="1"/>
    <col min="3329" max="3329" width="20.5703125" style="142" hidden="1"/>
    <col min="3330" max="3330" width="3.42578125" style="142" hidden="1"/>
    <col min="3331" max="3331" width="20.5703125" style="142" hidden="1"/>
    <col min="3332" max="3332" width="3.42578125" style="142" hidden="1"/>
    <col min="3333" max="3346" width="20.5703125" style="142" hidden="1"/>
    <col min="3347" max="3347" width="2.5703125" style="142" hidden="1"/>
    <col min="3348" max="3576" width="10.5703125" style="142" hidden="1"/>
    <col min="3577" max="3578" width="4.42578125" style="142" hidden="1"/>
    <col min="3579" max="3579" width="48.42578125" style="142" hidden="1"/>
    <col min="3580" max="3580" width="38.42578125" style="142" hidden="1"/>
    <col min="3581" max="3581" width="20.5703125" style="142" hidden="1"/>
    <col min="3582" max="3582" width="3.42578125" style="142" hidden="1"/>
    <col min="3583" max="3583" width="20.5703125" style="142" hidden="1"/>
    <col min="3584" max="3584" width="3.42578125" style="142" hidden="1"/>
    <col min="3585" max="3585" width="20.5703125" style="142" hidden="1"/>
    <col min="3586" max="3586" width="3.42578125" style="142" hidden="1"/>
    <col min="3587" max="3587" width="20.5703125" style="142" hidden="1"/>
    <col min="3588" max="3588" width="3.42578125" style="142" hidden="1"/>
    <col min="3589" max="3602" width="20.5703125" style="142" hidden="1"/>
    <col min="3603" max="3603" width="2.5703125" style="142" hidden="1"/>
    <col min="3604" max="3832" width="10.5703125" style="142" hidden="1"/>
    <col min="3833" max="3834" width="4.42578125" style="142" hidden="1"/>
    <col min="3835" max="3835" width="48.42578125" style="142" hidden="1"/>
    <col min="3836" max="3836" width="38.42578125" style="142" hidden="1"/>
    <col min="3837" max="3837" width="20.5703125" style="142" hidden="1"/>
    <col min="3838" max="3838" width="3.42578125" style="142" hidden="1"/>
    <col min="3839" max="3839" width="20.5703125" style="142" hidden="1"/>
    <col min="3840" max="3840" width="3.42578125" style="142" hidden="1"/>
    <col min="3841" max="3841" width="20.5703125" style="142" hidden="1"/>
    <col min="3842" max="3842" width="3.42578125" style="142" hidden="1"/>
    <col min="3843" max="3843" width="20.5703125" style="142" hidden="1"/>
    <col min="3844" max="3844" width="3.42578125" style="142" hidden="1"/>
    <col min="3845" max="3858" width="20.5703125" style="142" hidden="1"/>
    <col min="3859" max="3859" width="2.5703125" style="142" hidden="1"/>
    <col min="3860" max="4088" width="10.5703125" style="142" hidden="1"/>
    <col min="4089" max="4090" width="4.42578125" style="142" hidden="1"/>
    <col min="4091" max="4091" width="48.42578125" style="142" hidden="1"/>
    <col min="4092" max="4092" width="38.42578125" style="142" hidden="1"/>
    <col min="4093" max="4093" width="20.5703125" style="142" hidden="1"/>
    <col min="4094" max="4094" width="3.42578125" style="142" hidden="1"/>
    <col min="4095" max="4095" width="20.5703125" style="142" hidden="1"/>
    <col min="4096" max="4096" width="3.42578125" style="142" hidden="1"/>
    <col min="4097" max="4097" width="20.5703125" style="142" hidden="1"/>
    <col min="4098" max="4098" width="3.42578125" style="142" hidden="1"/>
    <col min="4099" max="4099" width="20.5703125" style="142" hidden="1"/>
    <col min="4100" max="4100" width="3.42578125" style="142" hidden="1"/>
    <col min="4101" max="4114" width="20.5703125" style="142" hidden="1"/>
    <col min="4115" max="4115" width="2.5703125" style="142" hidden="1"/>
    <col min="4116" max="4344" width="10.5703125" style="142" hidden="1"/>
    <col min="4345" max="4346" width="4.42578125" style="142" hidden="1"/>
    <col min="4347" max="4347" width="48.42578125" style="142" hidden="1"/>
    <col min="4348" max="4348" width="38.42578125" style="142" hidden="1"/>
    <col min="4349" max="4349" width="20.5703125" style="142" hidden="1"/>
    <col min="4350" max="4350" width="3.42578125" style="142" hidden="1"/>
    <col min="4351" max="4351" width="20.5703125" style="142" hidden="1"/>
    <col min="4352" max="4352" width="3.42578125" style="142" hidden="1"/>
    <col min="4353" max="4353" width="20.5703125" style="142" hidden="1"/>
    <col min="4354" max="4354" width="3.42578125" style="142" hidden="1"/>
    <col min="4355" max="4355" width="20.5703125" style="142" hidden="1"/>
    <col min="4356" max="4356" width="3.42578125" style="142" hidden="1"/>
    <col min="4357" max="4370" width="20.5703125" style="142" hidden="1"/>
    <col min="4371" max="4371" width="2.5703125" style="142" hidden="1"/>
    <col min="4372" max="4600" width="10.5703125" style="142" hidden="1"/>
    <col min="4601" max="4602" width="4.42578125" style="142" hidden="1"/>
    <col min="4603" max="4603" width="48.42578125" style="142" hidden="1"/>
    <col min="4604" max="4604" width="38.42578125" style="142" hidden="1"/>
    <col min="4605" max="4605" width="20.5703125" style="142" hidden="1"/>
    <col min="4606" max="4606" width="3.42578125" style="142" hidden="1"/>
    <col min="4607" max="4607" width="20.5703125" style="142" hidden="1"/>
    <col min="4608" max="4608" width="3.42578125" style="142" hidden="1"/>
    <col min="4609" max="4609" width="20.5703125" style="142" hidden="1"/>
    <col min="4610" max="4610" width="3.42578125" style="142" hidden="1"/>
    <col min="4611" max="4611" width="20.5703125" style="142" hidden="1"/>
    <col min="4612" max="4612" width="3.42578125" style="142" hidden="1"/>
    <col min="4613" max="4626" width="20.5703125" style="142" hidden="1"/>
    <col min="4627" max="4627" width="2.5703125" style="142" hidden="1"/>
    <col min="4628" max="4856" width="10.5703125" style="142" hidden="1"/>
    <col min="4857" max="4858" width="4.42578125" style="142" hidden="1"/>
    <col min="4859" max="4859" width="48.42578125" style="142" hidden="1"/>
    <col min="4860" max="4860" width="38.42578125" style="142" hidden="1"/>
    <col min="4861" max="4861" width="20.5703125" style="142" hidden="1"/>
    <col min="4862" max="4862" width="3.42578125" style="142" hidden="1"/>
    <col min="4863" max="4863" width="20.5703125" style="142" hidden="1"/>
    <col min="4864" max="4864" width="3.42578125" style="142" hidden="1"/>
    <col min="4865" max="4865" width="20.5703125" style="142" hidden="1"/>
    <col min="4866" max="4866" width="3.42578125" style="142" hidden="1"/>
    <col min="4867" max="4867" width="20.5703125" style="142" hidden="1"/>
    <col min="4868" max="4868" width="3.42578125" style="142" hidden="1"/>
    <col min="4869" max="4882" width="20.5703125" style="142" hidden="1"/>
    <col min="4883" max="4883" width="2.5703125" style="142" hidden="1"/>
    <col min="4884" max="5112" width="10.5703125" style="142" hidden="1"/>
    <col min="5113" max="5114" width="4.42578125" style="142" hidden="1"/>
    <col min="5115" max="5115" width="48.42578125" style="142" hidden="1"/>
    <col min="5116" max="5116" width="38.42578125" style="142" hidden="1"/>
    <col min="5117" max="5117" width="20.5703125" style="142" hidden="1"/>
    <col min="5118" max="5118" width="3.42578125" style="142" hidden="1"/>
    <col min="5119" max="5119" width="20.5703125" style="142" hidden="1"/>
    <col min="5120" max="5120" width="3.42578125" style="142" hidden="1"/>
    <col min="5121" max="5121" width="20.5703125" style="142" hidden="1"/>
    <col min="5122" max="5122" width="3.42578125" style="142" hidden="1"/>
    <col min="5123" max="5123" width="20.5703125" style="142" hidden="1"/>
    <col min="5124" max="5124" width="3.42578125" style="142" hidden="1"/>
    <col min="5125" max="5138" width="20.5703125" style="142" hidden="1"/>
    <col min="5139" max="5139" width="2.5703125" style="142" hidden="1"/>
    <col min="5140" max="5368" width="10.5703125" style="142" hidden="1"/>
    <col min="5369" max="5370" width="4.42578125" style="142" hidden="1"/>
    <col min="5371" max="5371" width="48.42578125" style="142" hidden="1"/>
    <col min="5372" max="5372" width="38.42578125" style="142" hidden="1"/>
    <col min="5373" max="5373" width="20.5703125" style="142" hidden="1"/>
    <col min="5374" max="5374" width="3.42578125" style="142" hidden="1"/>
    <col min="5375" max="5375" width="20.5703125" style="142" hidden="1"/>
    <col min="5376" max="5376" width="3.42578125" style="142" hidden="1"/>
    <col min="5377" max="5377" width="20.5703125" style="142" hidden="1"/>
    <col min="5378" max="5378" width="3.42578125" style="142" hidden="1"/>
    <col min="5379" max="5379" width="20.5703125" style="142" hidden="1"/>
    <col min="5380" max="5380" width="3.42578125" style="142" hidden="1"/>
    <col min="5381" max="5394" width="20.5703125" style="142" hidden="1"/>
    <col min="5395" max="5395" width="2.5703125" style="142" hidden="1"/>
    <col min="5396" max="5624" width="10.5703125" style="142" hidden="1"/>
    <col min="5625" max="5626" width="4.42578125" style="142" hidden="1"/>
    <col min="5627" max="5627" width="48.42578125" style="142" hidden="1"/>
    <col min="5628" max="5628" width="38.42578125" style="142" hidden="1"/>
    <col min="5629" max="5629" width="20.5703125" style="142" hidden="1"/>
    <col min="5630" max="5630" width="3.42578125" style="142" hidden="1"/>
    <col min="5631" max="5631" width="20.5703125" style="142" hidden="1"/>
    <col min="5632" max="5632" width="3.42578125" style="142" hidden="1"/>
    <col min="5633" max="5633" width="20.5703125" style="142" hidden="1"/>
    <col min="5634" max="5634" width="3.42578125" style="142" hidden="1"/>
    <col min="5635" max="5635" width="20.5703125" style="142" hidden="1"/>
    <col min="5636" max="5636" width="3.42578125" style="142" hidden="1"/>
    <col min="5637" max="5650" width="20.5703125" style="142" hidden="1"/>
    <col min="5651" max="5651" width="2.5703125" style="142" hidden="1"/>
    <col min="5652" max="5880" width="10.5703125" style="142" hidden="1"/>
    <col min="5881" max="5882" width="4.42578125" style="142" hidden="1"/>
    <col min="5883" max="5883" width="48.42578125" style="142" hidden="1"/>
    <col min="5884" max="5884" width="38.42578125" style="142" hidden="1"/>
    <col min="5885" max="5885" width="20.5703125" style="142" hidden="1"/>
    <col min="5886" max="5886" width="3.42578125" style="142" hidden="1"/>
    <col min="5887" max="5887" width="20.5703125" style="142" hidden="1"/>
    <col min="5888" max="5888" width="3.42578125" style="142" hidden="1"/>
    <col min="5889" max="5889" width="20.5703125" style="142" hidden="1"/>
    <col min="5890" max="5890" width="3.42578125" style="142" hidden="1"/>
    <col min="5891" max="5891" width="20.5703125" style="142" hidden="1"/>
    <col min="5892" max="5892" width="3.42578125" style="142" hidden="1"/>
    <col min="5893" max="5906" width="20.5703125" style="142" hidden="1"/>
    <col min="5907" max="5907" width="2.5703125" style="142" hidden="1"/>
    <col min="5908" max="6136" width="10.5703125" style="142" hidden="1"/>
    <col min="6137" max="6138" width="4.42578125" style="142" hidden="1"/>
    <col min="6139" max="6139" width="48.42578125" style="142" hidden="1"/>
    <col min="6140" max="6140" width="38.42578125" style="142" hidden="1"/>
    <col min="6141" max="6141" width="20.5703125" style="142" hidden="1"/>
    <col min="6142" max="6142" width="3.42578125" style="142" hidden="1"/>
    <col min="6143" max="6143" width="20.5703125" style="142" hidden="1"/>
    <col min="6144" max="6144" width="3.42578125" style="142" hidden="1"/>
    <col min="6145" max="6145" width="20.5703125" style="142" hidden="1"/>
    <col min="6146" max="6146" width="3.42578125" style="142" hidden="1"/>
    <col min="6147" max="6147" width="20.5703125" style="142" hidden="1"/>
    <col min="6148" max="6148" width="3.42578125" style="142" hidden="1"/>
    <col min="6149" max="6162" width="20.5703125" style="142" hidden="1"/>
    <col min="6163" max="6163" width="2.5703125" style="142" hidden="1"/>
    <col min="6164" max="6392" width="10.5703125" style="142" hidden="1"/>
    <col min="6393" max="6394" width="4.42578125" style="142" hidden="1"/>
    <col min="6395" max="6395" width="48.42578125" style="142" hidden="1"/>
    <col min="6396" max="6396" width="38.42578125" style="142" hidden="1"/>
    <col min="6397" max="6397" width="20.5703125" style="142" hidden="1"/>
    <col min="6398" max="6398" width="3.42578125" style="142" hidden="1"/>
    <col min="6399" max="6399" width="20.5703125" style="142" hidden="1"/>
    <col min="6400" max="6400" width="3.42578125" style="142" hidden="1"/>
    <col min="6401" max="6401" width="20.5703125" style="142" hidden="1"/>
    <col min="6402" max="6402" width="3.42578125" style="142" hidden="1"/>
    <col min="6403" max="6403" width="20.5703125" style="142" hidden="1"/>
    <col min="6404" max="6404" width="3.42578125" style="142" hidden="1"/>
    <col min="6405" max="6418" width="20.5703125" style="142" hidden="1"/>
    <col min="6419" max="6419" width="2.5703125" style="142" hidden="1"/>
    <col min="6420" max="6648" width="10.5703125" style="142" hidden="1"/>
    <col min="6649" max="6650" width="4.42578125" style="142" hidden="1"/>
    <col min="6651" max="6651" width="48.42578125" style="142" hidden="1"/>
    <col min="6652" max="6652" width="38.42578125" style="142" hidden="1"/>
    <col min="6653" max="6653" width="20.5703125" style="142" hidden="1"/>
    <col min="6654" max="6654" width="3.42578125" style="142" hidden="1"/>
    <col min="6655" max="6655" width="20.5703125" style="142" hidden="1"/>
    <col min="6656" max="6656" width="3.42578125" style="142" hidden="1"/>
    <col min="6657" max="6657" width="20.5703125" style="142" hidden="1"/>
    <col min="6658" max="6658" width="3.42578125" style="142" hidden="1"/>
    <col min="6659" max="6659" width="20.5703125" style="142" hidden="1"/>
    <col min="6660" max="6660" width="3.42578125" style="142" hidden="1"/>
    <col min="6661" max="6674" width="20.5703125" style="142" hidden="1"/>
    <col min="6675" max="6675" width="2.5703125" style="142" hidden="1"/>
    <col min="6676" max="6904" width="10.5703125" style="142" hidden="1"/>
    <col min="6905" max="6906" width="4.42578125" style="142" hidden="1"/>
    <col min="6907" max="6907" width="48.42578125" style="142" hidden="1"/>
    <col min="6908" max="6908" width="38.42578125" style="142" hidden="1"/>
    <col min="6909" max="6909" width="20.5703125" style="142" hidden="1"/>
    <col min="6910" max="6910" width="3.42578125" style="142" hidden="1"/>
    <col min="6911" max="6911" width="20.5703125" style="142" hidden="1"/>
    <col min="6912" max="6912" width="3.42578125" style="142" hidden="1"/>
    <col min="6913" max="6913" width="20.5703125" style="142" hidden="1"/>
    <col min="6914" max="6914" width="3.42578125" style="142" hidden="1"/>
    <col min="6915" max="6915" width="20.5703125" style="142" hidden="1"/>
    <col min="6916" max="6916" width="3.42578125" style="142" hidden="1"/>
    <col min="6917" max="6930" width="20.5703125" style="142" hidden="1"/>
    <col min="6931" max="6931" width="2.5703125" style="142" hidden="1"/>
    <col min="6932" max="7160" width="10.5703125" style="142" hidden="1"/>
    <col min="7161" max="7162" width="4.42578125" style="142" hidden="1"/>
    <col min="7163" max="7163" width="48.42578125" style="142" hidden="1"/>
    <col min="7164" max="7164" width="38.42578125" style="142" hidden="1"/>
    <col min="7165" max="7165" width="20.5703125" style="142" hidden="1"/>
    <col min="7166" max="7166" width="3.42578125" style="142" hidden="1"/>
    <col min="7167" max="7167" width="20.5703125" style="142" hidden="1"/>
    <col min="7168" max="7168" width="3.42578125" style="142" hidden="1"/>
    <col min="7169" max="7169" width="20.5703125" style="142" hidden="1"/>
    <col min="7170" max="7170" width="3.42578125" style="142" hidden="1"/>
    <col min="7171" max="7171" width="20.5703125" style="142" hidden="1"/>
    <col min="7172" max="7172" width="3.42578125" style="142" hidden="1"/>
    <col min="7173" max="7186" width="20.5703125" style="142" hidden="1"/>
    <col min="7187" max="7187" width="2.5703125" style="142" hidden="1"/>
    <col min="7188" max="7416" width="10.5703125" style="142" hidden="1"/>
    <col min="7417" max="7418" width="4.42578125" style="142" hidden="1"/>
    <col min="7419" max="7419" width="48.42578125" style="142" hidden="1"/>
    <col min="7420" max="7420" width="38.42578125" style="142" hidden="1"/>
    <col min="7421" max="7421" width="20.5703125" style="142" hidden="1"/>
    <col min="7422" max="7422" width="3.42578125" style="142" hidden="1"/>
    <col min="7423" max="7423" width="20.5703125" style="142" hidden="1"/>
    <col min="7424" max="7424" width="3.42578125" style="142" hidden="1"/>
    <col min="7425" max="7425" width="20.5703125" style="142" hidden="1"/>
    <col min="7426" max="7426" width="3.42578125" style="142" hidden="1"/>
    <col min="7427" max="7427" width="20.5703125" style="142" hidden="1"/>
    <col min="7428" max="7428" width="3.42578125" style="142" hidden="1"/>
    <col min="7429" max="7442" width="20.5703125" style="142" hidden="1"/>
    <col min="7443" max="7443" width="2.5703125" style="142" hidden="1"/>
    <col min="7444" max="7672" width="10.5703125" style="142" hidden="1"/>
    <col min="7673" max="7674" width="4.42578125" style="142" hidden="1"/>
    <col min="7675" max="7675" width="48.42578125" style="142" hidden="1"/>
    <col min="7676" max="7676" width="38.42578125" style="142" hidden="1"/>
    <col min="7677" max="7677" width="20.5703125" style="142" hidden="1"/>
    <col min="7678" max="7678" width="3.42578125" style="142" hidden="1"/>
    <col min="7679" max="7679" width="20.5703125" style="142" hidden="1"/>
    <col min="7680" max="7680" width="3.42578125" style="142" hidden="1"/>
    <col min="7681" max="7681" width="20.5703125" style="142" hidden="1"/>
    <col min="7682" max="7682" width="3.42578125" style="142" hidden="1"/>
    <col min="7683" max="7683" width="20.5703125" style="142" hidden="1"/>
    <col min="7684" max="7684" width="3.42578125" style="142" hidden="1"/>
    <col min="7685" max="7698" width="20.5703125" style="142" hidden="1"/>
    <col min="7699" max="7699" width="2.5703125" style="142" hidden="1"/>
    <col min="7700" max="7928" width="10.5703125" style="142" hidden="1"/>
    <col min="7929" max="7930" width="4.42578125" style="142" hidden="1"/>
    <col min="7931" max="7931" width="48.42578125" style="142" hidden="1"/>
    <col min="7932" max="7932" width="38.42578125" style="142" hidden="1"/>
    <col min="7933" max="7933" width="20.5703125" style="142" hidden="1"/>
    <col min="7934" max="7934" width="3.42578125" style="142" hidden="1"/>
    <col min="7935" max="7935" width="20.5703125" style="142" hidden="1"/>
    <col min="7936" max="7936" width="3.42578125" style="142" hidden="1"/>
    <col min="7937" max="7937" width="20.5703125" style="142" hidden="1"/>
    <col min="7938" max="7938" width="3.42578125" style="142" hidden="1"/>
    <col min="7939" max="7939" width="20.5703125" style="142" hidden="1"/>
    <col min="7940" max="7940" width="3.42578125" style="142" hidden="1"/>
    <col min="7941" max="7954" width="20.5703125" style="142" hidden="1"/>
    <col min="7955" max="7955" width="2.5703125" style="142" hidden="1"/>
    <col min="7956" max="8184" width="10.5703125" style="142" hidden="1"/>
    <col min="8185" max="8186" width="4.42578125" style="142" hidden="1"/>
    <col min="8187" max="8187" width="48.42578125" style="142" hidden="1"/>
    <col min="8188" max="8188" width="38.42578125" style="142" hidden="1"/>
    <col min="8189" max="8189" width="20.5703125" style="142" hidden="1"/>
    <col min="8190" max="8190" width="3.42578125" style="142" hidden="1"/>
    <col min="8191" max="8191" width="20.5703125" style="142" hidden="1"/>
    <col min="8192" max="8192" width="3.42578125" style="142" hidden="1"/>
    <col min="8193" max="8193" width="20.5703125" style="142" hidden="1"/>
    <col min="8194" max="8194" width="3.42578125" style="142" hidden="1"/>
    <col min="8195" max="8195" width="20.5703125" style="142" hidden="1"/>
    <col min="8196" max="8196" width="3.42578125" style="142" hidden="1"/>
    <col min="8197" max="8210" width="20.5703125" style="142" hidden="1"/>
    <col min="8211" max="8211" width="2.5703125" style="142" hidden="1"/>
    <col min="8212" max="8440" width="10.5703125" style="142" hidden="1"/>
    <col min="8441" max="8442" width="4.42578125" style="142" hidden="1"/>
    <col min="8443" max="8443" width="48.42578125" style="142" hidden="1"/>
    <col min="8444" max="8444" width="38.42578125" style="142" hidden="1"/>
    <col min="8445" max="8445" width="20.5703125" style="142" hidden="1"/>
    <col min="8446" max="8446" width="3.42578125" style="142" hidden="1"/>
    <col min="8447" max="8447" width="20.5703125" style="142" hidden="1"/>
    <col min="8448" max="8448" width="3.42578125" style="142" hidden="1"/>
    <col min="8449" max="8449" width="20.5703125" style="142" hidden="1"/>
    <col min="8450" max="8450" width="3.42578125" style="142" hidden="1"/>
    <col min="8451" max="8451" width="20.5703125" style="142" hidden="1"/>
    <col min="8452" max="8452" width="3.42578125" style="142" hidden="1"/>
    <col min="8453" max="8466" width="20.5703125" style="142" hidden="1"/>
    <col min="8467" max="8467" width="2.5703125" style="142" hidden="1"/>
    <col min="8468" max="8696" width="10.5703125" style="142" hidden="1"/>
    <col min="8697" max="8698" width="4.42578125" style="142" hidden="1"/>
    <col min="8699" max="8699" width="48.42578125" style="142" hidden="1"/>
    <col min="8700" max="8700" width="38.42578125" style="142" hidden="1"/>
    <col min="8701" max="8701" width="20.5703125" style="142" hidden="1"/>
    <col min="8702" max="8702" width="3.42578125" style="142" hidden="1"/>
    <col min="8703" max="8703" width="20.5703125" style="142" hidden="1"/>
    <col min="8704" max="8704" width="3.42578125" style="142" hidden="1"/>
    <col min="8705" max="8705" width="20.5703125" style="142" hidden="1"/>
    <col min="8706" max="8706" width="3.42578125" style="142" hidden="1"/>
    <col min="8707" max="8707" width="20.5703125" style="142" hidden="1"/>
    <col min="8708" max="8708" width="3.42578125" style="142" hidden="1"/>
    <col min="8709" max="8722" width="20.5703125" style="142" hidden="1"/>
    <col min="8723" max="8723" width="2.5703125" style="142" hidden="1"/>
    <col min="8724" max="8952" width="10.5703125" style="142" hidden="1"/>
    <col min="8953" max="8954" width="4.42578125" style="142" hidden="1"/>
    <col min="8955" max="8955" width="48.42578125" style="142" hidden="1"/>
    <col min="8956" max="8956" width="38.42578125" style="142" hidden="1"/>
    <col min="8957" max="8957" width="20.5703125" style="142" hidden="1"/>
    <col min="8958" max="8958" width="3.42578125" style="142" hidden="1"/>
    <col min="8959" max="8959" width="20.5703125" style="142" hidden="1"/>
    <col min="8960" max="8960" width="3.42578125" style="142" hidden="1"/>
    <col min="8961" max="8961" width="20.5703125" style="142" hidden="1"/>
    <col min="8962" max="8962" width="3.42578125" style="142" hidden="1"/>
    <col min="8963" max="8963" width="20.5703125" style="142" hidden="1"/>
    <col min="8964" max="8964" width="3.42578125" style="142" hidden="1"/>
    <col min="8965" max="8978" width="20.5703125" style="142" hidden="1"/>
    <col min="8979" max="8979" width="2.5703125" style="142" hidden="1"/>
    <col min="8980" max="9208" width="10.5703125" style="142" hidden="1"/>
    <col min="9209" max="9210" width="4.42578125" style="142" hidden="1"/>
    <col min="9211" max="9211" width="48.42578125" style="142" hidden="1"/>
    <col min="9212" max="9212" width="38.42578125" style="142" hidden="1"/>
    <col min="9213" max="9213" width="20.5703125" style="142" hidden="1"/>
    <col min="9214" max="9214" width="3.42578125" style="142" hidden="1"/>
    <col min="9215" max="9215" width="20.5703125" style="142" hidden="1"/>
    <col min="9216" max="9216" width="3.42578125" style="142" hidden="1"/>
    <col min="9217" max="9217" width="20.5703125" style="142" hidden="1"/>
    <col min="9218" max="9218" width="3.42578125" style="142" hidden="1"/>
    <col min="9219" max="9219" width="20.5703125" style="142" hidden="1"/>
    <col min="9220" max="9220" width="3.42578125" style="142" hidden="1"/>
    <col min="9221" max="9234" width="20.5703125" style="142" hidden="1"/>
    <col min="9235" max="9235" width="2.5703125" style="142" hidden="1"/>
    <col min="9236" max="9464" width="10.5703125" style="142" hidden="1"/>
    <col min="9465" max="9466" width="4.42578125" style="142" hidden="1"/>
    <col min="9467" max="9467" width="48.42578125" style="142" hidden="1"/>
    <col min="9468" max="9468" width="38.42578125" style="142" hidden="1"/>
    <col min="9469" max="9469" width="20.5703125" style="142" hidden="1"/>
    <col min="9470" max="9470" width="3.42578125" style="142" hidden="1"/>
    <col min="9471" max="9471" width="20.5703125" style="142" hidden="1"/>
    <col min="9472" max="9472" width="3.42578125" style="142" hidden="1"/>
    <col min="9473" max="9473" width="20.5703125" style="142" hidden="1"/>
    <col min="9474" max="9474" width="3.42578125" style="142" hidden="1"/>
    <col min="9475" max="9475" width="20.5703125" style="142" hidden="1"/>
    <col min="9476" max="9476" width="3.42578125" style="142" hidden="1"/>
    <col min="9477" max="9490" width="20.5703125" style="142" hidden="1"/>
    <col min="9491" max="9491" width="2.5703125" style="142" hidden="1"/>
    <col min="9492" max="9720" width="10.5703125" style="142" hidden="1"/>
    <col min="9721" max="9722" width="4.42578125" style="142" hidden="1"/>
    <col min="9723" max="9723" width="48.42578125" style="142" hidden="1"/>
    <col min="9724" max="9724" width="38.42578125" style="142" hidden="1"/>
    <col min="9725" max="9725" width="20.5703125" style="142" hidden="1"/>
    <col min="9726" max="9726" width="3.42578125" style="142" hidden="1"/>
    <col min="9727" max="9727" width="20.5703125" style="142" hidden="1"/>
    <col min="9728" max="9728" width="3.42578125" style="142" hidden="1"/>
    <col min="9729" max="9729" width="20.5703125" style="142" hidden="1"/>
    <col min="9730" max="9730" width="3.42578125" style="142" hidden="1"/>
    <col min="9731" max="9731" width="20.5703125" style="142" hidden="1"/>
    <col min="9732" max="9732" width="3.42578125" style="142" hidden="1"/>
    <col min="9733" max="9746" width="20.5703125" style="142" hidden="1"/>
    <col min="9747" max="9747" width="2.5703125" style="142" hidden="1"/>
    <col min="9748" max="9976" width="10.5703125" style="142" hidden="1"/>
    <col min="9977" max="9978" width="4.42578125" style="142" hidden="1"/>
    <col min="9979" max="9979" width="48.42578125" style="142" hidden="1"/>
    <col min="9980" max="9980" width="38.42578125" style="142" hidden="1"/>
    <col min="9981" max="9981" width="20.5703125" style="142" hidden="1"/>
    <col min="9982" max="9982" width="3.42578125" style="142" hidden="1"/>
    <col min="9983" max="9983" width="20.5703125" style="142" hidden="1"/>
    <col min="9984" max="9984" width="3.42578125" style="142" hidden="1"/>
    <col min="9985" max="9985" width="20.5703125" style="142" hidden="1"/>
    <col min="9986" max="9986" width="3.42578125" style="142" hidden="1"/>
    <col min="9987" max="9987" width="20.5703125" style="142" hidden="1"/>
    <col min="9988" max="9988" width="3.42578125" style="142" hidden="1"/>
    <col min="9989" max="10002" width="20.5703125" style="142" hidden="1"/>
    <col min="10003" max="10003" width="2.5703125" style="142" hidden="1"/>
    <col min="10004" max="10232" width="10.5703125" style="142" hidden="1"/>
    <col min="10233" max="10234" width="4.42578125" style="142" hidden="1"/>
    <col min="10235" max="10235" width="48.42578125" style="142" hidden="1"/>
    <col min="10236" max="10236" width="38.42578125" style="142" hidden="1"/>
    <col min="10237" max="10237" width="20.5703125" style="142" hidden="1"/>
    <col min="10238" max="10238" width="3.42578125" style="142" hidden="1"/>
    <col min="10239" max="10239" width="20.5703125" style="142" hidden="1"/>
    <col min="10240" max="10240" width="3.42578125" style="142" hidden="1"/>
    <col min="10241" max="10241" width="20.5703125" style="142" hidden="1"/>
    <col min="10242" max="10242" width="3.42578125" style="142" hidden="1"/>
    <col min="10243" max="10243" width="20.5703125" style="142" hidden="1"/>
    <col min="10244" max="10244" width="3.42578125" style="142" hidden="1"/>
    <col min="10245" max="10258" width="20.5703125" style="142" hidden="1"/>
    <col min="10259" max="10259" width="2.5703125" style="142" hidden="1"/>
    <col min="10260" max="10488" width="10.5703125" style="142" hidden="1"/>
    <col min="10489" max="10490" width="4.42578125" style="142" hidden="1"/>
    <col min="10491" max="10491" width="48.42578125" style="142" hidden="1"/>
    <col min="10492" max="10492" width="38.42578125" style="142" hidden="1"/>
    <col min="10493" max="10493" width="20.5703125" style="142" hidden="1"/>
    <col min="10494" max="10494" width="3.42578125" style="142" hidden="1"/>
    <col min="10495" max="10495" width="20.5703125" style="142" hidden="1"/>
    <col min="10496" max="10496" width="3.42578125" style="142" hidden="1"/>
    <col min="10497" max="10497" width="20.5703125" style="142" hidden="1"/>
    <col min="10498" max="10498" width="3.42578125" style="142" hidden="1"/>
    <col min="10499" max="10499" width="20.5703125" style="142" hidden="1"/>
    <col min="10500" max="10500" width="3.42578125" style="142" hidden="1"/>
    <col min="10501" max="10514" width="20.5703125" style="142" hidden="1"/>
    <col min="10515" max="10515" width="2.5703125" style="142" hidden="1"/>
    <col min="10516" max="10744" width="10.5703125" style="142" hidden="1"/>
    <col min="10745" max="10746" width="4.42578125" style="142" hidden="1"/>
    <col min="10747" max="10747" width="48.42578125" style="142" hidden="1"/>
    <col min="10748" max="10748" width="38.42578125" style="142" hidden="1"/>
    <col min="10749" max="10749" width="20.5703125" style="142" hidden="1"/>
    <col min="10750" max="10750" width="3.42578125" style="142" hidden="1"/>
    <col min="10751" max="10751" width="20.5703125" style="142" hidden="1"/>
    <col min="10752" max="10752" width="3.42578125" style="142" hidden="1"/>
    <col min="10753" max="10753" width="20.5703125" style="142" hidden="1"/>
    <col min="10754" max="10754" width="3.42578125" style="142" hidden="1"/>
    <col min="10755" max="10755" width="20.5703125" style="142" hidden="1"/>
    <col min="10756" max="10756" width="3.42578125" style="142" hidden="1"/>
    <col min="10757" max="10770" width="20.5703125" style="142" hidden="1"/>
    <col min="10771" max="10771" width="2.5703125" style="142" hidden="1"/>
    <col min="10772" max="11000" width="10.5703125" style="142" hidden="1"/>
    <col min="11001" max="11002" width="4.42578125" style="142" hidden="1"/>
    <col min="11003" max="11003" width="48.42578125" style="142" hidden="1"/>
    <col min="11004" max="11004" width="38.42578125" style="142" hidden="1"/>
    <col min="11005" max="11005" width="20.5703125" style="142" hidden="1"/>
    <col min="11006" max="11006" width="3.42578125" style="142" hidden="1"/>
    <col min="11007" max="11007" width="20.5703125" style="142" hidden="1"/>
    <col min="11008" max="11008" width="3.42578125" style="142" hidden="1"/>
    <col min="11009" max="11009" width="20.5703125" style="142" hidden="1"/>
    <col min="11010" max="11010" width="3.42578125" style="142" hidden="1"/>
    <col min="11011" max="11011" width="20.5703125" style="142" hidden="1"/>
    <col min="11012" max="11012" width="3.42578125" style="142" hidden="1"/>
    <col min="11013" max="11026" width="20.5703125" style="142" hidden="1"/>
    <col min="11027" max="11027" width="2.5703125" style="142" hidden="1"/>
    <col min="11028" max="11256" width="10.5703125" style="142" hidden="1"/>
    <col min="11257" max="11258" width="4.42578125" style="142" hidden="1"/>
    <col min="11259" max="11259" width="48.42578125" style="142" hidden="1"/>
    <col min="11260" max="11260" width="38.42578125" style="142" hidden="1"/>
    <col min="11261" max="11261" width="20.5703125" style="142" hidden="1"/>
    <col min="11262" max="11262" width="3.42578125" style="142" hidden="1"/>
    <col min="11263" max="11263" width="20.5703125" style="142" hidden="1"/>
    <col min="11264" max="11264" width="3.42578125" style="142" hidden="1"/>
    <col min="11265" max="11265" width="20.5703125" style="142" hidden="1"/>
    <col min="11266" max="11266" width="3.42578125" style="142" hidden="1"/>
    <col min="11267" max="11267" width="20.5703125" style="142" hidden="1"/>
    <col min="11268" max="11268" width="3.42578125" style="142" hidden="1"/>
    <col min="11269" max="11282" width="20.5703125" style="142" hidden="1"/>
    <col min="11283" max="11283" width="2.5703125" style="142" hidden="1"/>
    <col min="11284" max="11512" width="10.5703125" style="142" hidden="1"/>
    <col min="11513" max="11514" width="4.42578125" style="142" hidden="1"/>
    <col min="11515" max="11515" width="48.42578125" style="142" hidden="1"/>
    <col min="11516" max="11516" width="38.42578125" style="142" hidden="1"/>
    <col min="11517" max="11517" width="20.5703125" style="142" hidden="1"/>
    <col min="11518" max="11518" width="3.42578125" style="142" hidden="1"/>
    <col min="11519" max="11519" width="20.5703125" style="142" hidden="1"/>
    <col min="11520" max="11520" width="3.42578125" style="142" hidden="1"/>
    <col min="11521" max="11521" width="20.5703125" style="142" hidden="1"/>
    <col min="11522" max="11522" width="3.42578125" style="142" hidden="1"/>
    <col min="11523" max="11523" width="20.5703125" style="142" hidden="1"/>
    <col min="11524" max="11524" width="3.42578125" style="142" hidden="1"/>
    <col min="11525" max="11538" width="20.5703125" style="142" hidden="1"/>
    <col min="11539" max="11539" width="2.5703125" style="142" hidden="1"/>
    <col min="11540" max="11768" width="10.5703125" style="142" hidden="1"/>
    <col min="11769" max="11770" width="4.42578125" style="142" hidden="1"/>
    <col min="11771" max="11771" width="48.42578125" style="142" hidden="1"/>
    <col min="11772" max="11772" width="38.42578125" style="142" hidden="1"/>
    <col min="11773" max="11773" width="20.5703125" style="142" hidden="1"/>
    <col min="11774" max="11774" width="3.42578125" style="142" hidden="1"/>
    <col min="11775" max="11775" width="20.5703125" style="142" hidden="1"/>
    <col min="11776" max="11776" width="3.42578125" style="142" hidden="1"/>
    <col min="11777" max="11777" width="20.5703125" style="142" hidden="1"/>
    <col min="11778" max="11778" width="3.42578125" style="142" hidden="1"/>
    <col min="11779" max="11779" width="20.5703125" style="142" hidden="1"/>
    <col min="11780" max="11780" width="3.42578125" style="142" hidden="1"/>
    <col min="11781" max="11794" width="20.5703125" style="142" hidden="1"/>
    <col min="11795" max="11795" width="2.5703125" style="142" hidden="1"/>
    <col min="11796" max="12024" width="10.5703125" style="142" hidden="1"/>
    <col min="12025" max="12026" width="4.42578125" style="142" hidden="1"/>
    <col min="12027" max="12027" width="48.42578125" style="142" hidden="1"/>
    <col min="12028" max="12028" width="38.42578125" style="142" hidden="1"/>
    <col min="12029" max="12029" width="20.5703125" style="142" hidden="1"/>
    <col min="12030" max="12030" width="3.42578125" style="142" hidden="1"/>
    <col min="12031" max="12031" width="20.5703125" style="142" hidden="1"/>
    <col min="12032" max="12032" width="3.42578125" style="142" hidden="1"/>
    <col min="12033" max="12033" width="20.5703125" style="142" hidden="1"/>
    <col min="12034" max="12034" width="3.42578125" style="142" hidden="1"/>
    <col min="12035" max="12035" width="20.5703125" style="142" hidden="1"/>
    <col min="12036" max="12036" width="3.42578125" style="142" hidden="1"/>
    <col min="12037" max="12050" width="20.5703125" style="142" hidden="1"/>
    <col min="12051" max="12051" width="2.5703125" style="142" hidden="1"/>
    <col min="12052" max="12280" width="10.5703125" style="142" hidden="1"/>
    <col min="12281" max="12282" width="4.42578125" style="142" hidden="1"/>
    <col min="12283" max="12283" width="48.42578125" style="142" hidden="1"/>
    <col min="12284" max="12284" width="38.42578125" style="142" hidden="1"/>
    <col min="12285" max="12285" width="20.5703125" style="142" hidden="1"/>
    <col min="12286" max="12286" width="3.42578125" style="142" hidden="1"/>
    <col min="12287" max="12287" width="20.5703125" style="142" hidden="1"/>
    <col min="12288" max="12288" width="3.42578125" style="142" hidden="1"/>
    <col min="12289" max="12289" width="20.5703125" style="142" hidden="1"/>
    <col min="12290" max="12290" width="3.42578125" style="142" hidden="1"/>
    <col min="12291" max="12291" width="20.5703125" style="142" hidden="1"/>
    <col min="12292" max="12292" width="3.42578125" style="142" hidden="1"/>
    <col min="12293" max="12306" width="20.5703125" style="142" hidden="1"/>
    <col min="12307" max="12307" width="2.5703125" style="142" hidden="1"/>
    <col min="12308" max="12536" width="10.5703125" style="142" hidden="1"/>
    <col min="12537" max="12538" width="4.42578125" style="142" hidden="1"/>
    <col min="12539" max="12539" width="48.42578125" style="142" hidden="1"/>
    <col min="12540" max="12540" width="38.42578125" style="142" hidden="1"/>
    <col min="12541" max="12541" width="20.5703125" style="142" hidden="1"/>
    <col min="12542" max="12542" width="3.42578125" style="142" hidden="1"/>
    <col min="12543" max="12543" width="20.5703125" style="142" hidden="1"/>
    <col min="12544" max="12544" width="3.42578125" style="142" hidden="1"/>
    <col min="12545" max="12545" width="20.5703125" style="142" hidden="1"/>
    <col min="12546" max="12546" width="3.42578125" style="142" hidden="1"/>
    <col min="12547" max="12547" width="20.5703125" style="142" hidden="1"/>
    <col min="12548" max="12548" width="3.42578125" style="142" hidden="1"/>
    <col min="12549" max="12562" width="20.5703125" style="142" hidden="1"/>
    <col min="12563" max="12563" width="2.5703125" style="142" hidden="1"/>
    <col min="12564" max="12792" width="10.5703125" style="142" hidden="1"/>
    <col min="12793" max="12794" width="4.42578125" style="142" hidden="1"/>
    <col min="12795" max="12795" width="48.42578125" style="142" hidden="1"/>
    <col min="12796" max="12796" width="38.42578125" style="142" hidden="1"/>
    <col min="12797" max="12797" width="20.5703125" style="142" hidden="1"/>
    <col min="12798" max="12798" width="3.42578125" style="142" hidden="1"/>
    <col min="12799" max="12799" width="20.5703125" style="142" hidden="1"/>
    <col min="12800" max="12800" width="3.42578125" style="142" hidden="1"/>
    <col min="12801" max="12801" width="20.5703125" style="142" hidden="1"/>
    <col min="12802" max="12802" width="3.42578125" style="142" hidden="1"/>
    <col min="12803" max="12803" width="20.5703125" style="142" hidden="1"/>
    <col min="12804" max="12804" width="3.42578125" style="142" hidden="1"/>
    <col min="12805" max="12818" width="20.5703125" style="142" hidden="1"/>
    <col min="12819" max="12819" width="2.5703125" style="142" hidden="1"/>
    <col min="12820" max="13048" width="10.5703125" style="142" hidden="1"/>
    <col min="13049" max="13050" width="4.42578125" style="142" hidden="1"/>
    <col min="13051" max="13051" width="48.42578125" style="142" hidden="1"/>
    <col min="13052" max="13052" width="38.42578125" style="142" hidden="1"/>
    <col min="13053" max="13053" width="20.5703125" style="142" hidden="1"/>
    <col min="13054" max="13054" width="3.42578125" style="142" hidden="1"/>
    <col min="13055" max="13055" width="20.5703125" style="142" hidden="1"/>
    <col min="13056" max="13056" width="3.42578125" style="142" hidden="1"/>
    <col min="13057" max="13057" width="20.5703125" style="142" hidden="1"/>
    <col min="13058" max="13058" width="3.42578125" style="142" hidden="1"/>
    <col min="13059" max="13059" width="20.5703125" style="142" hidden="1"/>
    <col min="13060" max="13060" width="3.42578125" style="142" hidden="1"/>
    <col min="13061" max="13074" width="20.5703125" style="142" hidden="1"/>
    <col min="13075" max="13075" width="2.5703125" style="142" hidden="1"/>
    <col min="13076" max="13304" width="10.5703125" style="142" hidden="1"/>
    <col min="13305" max="13306" width="4.42578125" style="142" hidden="1"/>
    <col min="13307" max="13307" width="48.42578125" style="142" hidden="1"/>
    <col min="13308" max="13308" width="38.42578125" style="142" hidden="1"/>
    <col min="13309" max="13309" width="20.5703125" style="142" hidden="1"/>
    <col min="13310" max="13310" width="3.42578125" style="142" hidden="1"/>
    <col min="13311" max="13311" width="20.5703125" style="142" hidden="1"/>
    <col min="13312" max="13312" width="3.42578125" style="142" hidden="1"/>
    <col min="13313" max="13313" width="20.5703125" style="142" hidden="1"/>
    <col min="13314" max="13314" width="3.42578125" style="142" hidden="1"/>
    <col min="13315" max="13315" width="20.5703125" style="142" hidden="1"/>
    <col min="13316" max="13316" width="3.42578125" style="142" hidden="1"/>
    <col min="13317" max="13330" width="20.5703125" style="142" hidden="1"/>
    <col min="13331" max="13331" width="2.5703125" style="142" hidden="1"/>
    <col min="13332" max="13560" width="10.5703125" style="142" hidden="1"/>
    <col min="13561" max="13562" width="4.42578125" style="142" hidden="1"/>
    <col min="13563" max="13563" width="48.42578125" style="142" hidden="1"/>
    <col min="13564" max="13564" width="38.42578125" style="142" hidden="1"/>
    <col min="13565" max="13565" width="20.5703125" style="142" hidden="1"/>
    <col min="13566" max="13566" width="3.42578125" style="142" hidden="1"/>
    <col min="13567" max="13567" width="20.5703125" style="142" hidden="1"/>
    <col min="13568" max="13568" width="3.42578125" style="142" hidden="1"/>
    <col min="13569" max="13569" width="20.5703125" style="142" hidden="1"/>
    <col min="13570" max="13570" width="3.42578125" style="142" hidden="1"/>
    <col min="13571" max="13571" width="20.5703125" style="142" hidden="1"/>
    <col min="13572" max="13572" width="3.42578125" style="142" hidden="1"/>
    <col min="13573" max="13586" width="20.5703125" style="142" hidden="1"/>
    <col min="13587" max="13587" width="2.5703125" style="142" hidden="1"/>
    <col min="13588" max="13816" width="10.5703125" style="142" hidden="1"/>
    <col min="13817" max="13818" width="4.42578125" style="142" hidden="1"/>
    <col min="13819" max="13819" width="48.42578125" style="142" hidden="1"/>
    <col min="13820" max="13820" width="38.42578125" style="142" hidden="1"/>
    <col min="13821" max="13821" width="20.5703125" style="142" hidden="1"/>
    <col min="13822" max="13822" width="3.42578125" style="142" hidden="1"/>
    <col min="13823" max="13823" width="20.5703125" style="142" hidden="1"/>
    <col min="13824" max="13824" width="3.42578125" style="142" hidden="1"/>
    <col min="13825" max="13825" width="20.5703125" style="142" hidden="1"/>
    <col min="13826" max="13826" width="3.42578125" style="142" hidden="1"/>
    <col min="13827" max="13827" width="20.5703125" style="142" hidden="1"/>
    <col min="13828" max="13828" width="3.42578125" style="142" hidden="1"/>
    <col min="13829" max="13842" width="20.5703125" style="142" hidden="1"/>
    <col min="13843" max="13843" width="2.5703125" style="142" hidden="1"/>
    <col min="13844" max="14072" width="10.5703125" style="142" hidden="1"/>
    <col min="14073" max="14074" width="4.42578125" style="142" hidden="1"/>
    <col min="14075" max="14075" width="48.42578125" style="142" hidden="1"/>
    <col min="14076" max="14076" width="38.42578125" style="142" hidden="1"/>
    <col min="14077" max="14077" width="20.5703125" style="142" hidden="1"/>
    <col min="14078" max="14078" width="3.42578125" style="142" hidden="1"/>
    <col min="14079" max="14079" width="20.5703125" style="142" hidden="1"/>
    <col min="14080" max="14080" width="3.42578125" style="142" hidden="1"/>
    <col min="14081" max="14081" width="20.5703125" style="142" hidden="1"/>
    <col min="14082" max="14082" width="3.42578125" style="142" hidden="1"/>
    <col min="14083" max="14083" width="20.5703125" style="142" hidden="1"/>
    <col min="14084" max="14084" width="3.42578125" style="142" hidden="1"/>
    <col min="14085" max="14098" width="20.5703125" style="142" hidden="1"/>
    <col min="14099" max="14099" width="2.5703125" style="142" hidden="1"/>
    <col min="14100" max="14328" width="10.5703125" style="142" hidden="1"/>
    <col min="14329" max="14330" width="4.42578125" style="142" hidden="1"/>
    <col min="14331" max="14331" width="48.42578125" style="142" hidden="1"/>
    <col min="14332" max="14332" width="38.42578125" style="142" hidden="1"/>
    <col min="14333" max="14333" width="20.5703125" style="142" hidden="1"/>
    <col min="14334" max="14334" width="3.42578125" style="142" hidden="1"/>
    <col min="14335" max="14335" width="20.5703125" style="142" hidden="1"/>
    <col min="14336" max="14336" width="3.42578125" style="142" hidden="1"/>
    <col min="14337" max="14337" width="20.5703125" style="142" hidden="1"/>
    <col min="14338" max="14338" width="3.42578125" style="142" hidden="1"/>
    <col min="14339" max="14339" width="20.5703125" style="142" hidden="1"/>
    <col min="14340" max="14340" width="3.42578125" style="142" hidden="1"/>
    <col min="14341" max="14354" width="20.5703125" style="142" hidden="1"/>
    <col min="14355" max="14355" width="2.5703125" style="142" hidden="1"/>
    <col min="14356" max="14584" width="10.5703125" style="142" hidden="1"/>
    <col min="14585" max="14586" width="4.42578125" style="142" hidden="1"/>
    <col min="14587" max="14587" width="48.42578125" style="142" hidden="1"/>
    <col min="14588" max="14588" width="38.42578125" style="142" hidden="1"/>
    <col min="14589" max="14589" width="20.5703125" style="142" hidden="1"/>
    <col min="14590" max="14590" width="3.42578125" style="142" hidden="1"/>
    <col min="14591" max="14591" width="20.5703125" style="142" hidden="1"/>
    <col min="14592" max="14592" width="3.42578125" style="142" hidden="1"/>
    <col min="14593" max="14593" width="20.5703125" style="142" hidden="1"/>
    <col min="14594" max="14594" width="3.42578125" style="142" hidden="1"/>
    <col min="14595" max="14595" width="20.5703125" style="142" hidden="1"/>
    <col min="14596" max="14596" width="3.42578125" style="142" hidden="1"/>
    <col min="14597" max="14610" width="20.5703125" style="142" hidden="1"/>
    <col min="14611" max="14611" width="2.5703125" style="142" hidden="1"/>
    <col min="14612" max="14840" width="10.5703125" style="142" hidden="1"/>
    <col min="14841" max="14842" width="4.42578125" style="142" hidden="1"/>
    <col min="14843" max="14843" width="48.42578125" style="142" hidden="1"/>
    <col min="14844" max="14844" width="38.42578125" style="142" hidden="1"/>
    <col min="14845" max="14845" width="20.5703125" style="142" hidden="1"/>
    <col min="14846" max="14846" width="3.42578125" style="142" hidden="1"/>
    <col min="14847" max="14847" width="20.5703125" style="142" hidden="1"/>
    <col min="14848" max="14848" width="3.42578125" style="142" hidden="1"/>
    <col min="14849" max="14849" width="20.5703125" style="142" hidden="1"/>
    <col min="14850" max="14850" width="3.42578125" style="142" hidden="1"/>
    <col min="14851" max="14851" width="20.5703125" style="142" hidden="1"/>
    <col min="14852" max="14852" width="3.42578125" style="142" hidden="1"/>
    <col min="14853" max="14866" width="20.5703125" style="142" hidden="1"/>
    <col min="14867" max="14867" width="2.5703125" style="142" hidden="1"/>
    <col min="14868" max="15096" width="10.5703125" style="142" hidden="1"/>
    <col min="15097" max="15098" width="4.42578125" style="142" hidden="1"/>
    <col min="15099" max="15099" width="48.42578125" style="142" hidden="1"/>
    <col min="15100" max="15100" width="38.42578125" style="142" hidden="1"/>
    <col min="15101" max="15101" width="20.5703125" style="142" hidden="1"/>
    <col min="15102" max="15102" width="3.42578125" style="142" hidden="1"/>
    <col min="15103" max="15103" width="20.5703125" style="142" hidden="1"/>
    <col min="15104" max="15104" width="3.42578125" style="142" hidden="1"/>
    <col min="15105" max="15105" width="20.5703125" style="142" hidden="1"/>
    <col min="15106" max="15106" width="3.42578125" style="142" hidden="1"/>
    <col min="15107" max="15107" width="20.5703125" style="142" hidden="1"/>
    <col min="15108" max="15108" width="3.42578125" style="142" hidden="1"/>
    <col min="15109" max="15122" width="20.5703125" style="142" hidden="1"/>
    <col min="15123" max="15123" width="2.5703125" style="142" hidden="1"/>
    <col min="15124" max="15352" width="10.5703125" style="142" hidden="1"/>
    <col min="15353" max="15354" width="4.42578125" style="142" hidden="1"/>
    <col min="15355" max="15355" width="48.42578125" style="142" hidden="1"/>
    <col min="15356" max="15356" width="38.42578125" style="142" hidden="1"/>
    <col min="15357" max="15357" width="20.5703125" style="142" hidden="1"/>
    <col min="15358" max="15358" width="3.42578125" style="142" hidden="1"/>
    <col min="15359" max="15359" width="20.5703125" style="142" hidden="1"/>
    <col min="15360" max="15360" width="3.42578125" style="142" hidden="1"/>
    <col min="15361" max="15361" width="20.5703125" style="142" hidden="1"/>
    <col min="15362" max="15362" width="3.42578125" style="142" hidden="1"/>
    <col min="15363" max="15363" width="20.5703125" style="142" hidden="1"/>
    <col min="15364" max="15364" width="3.42578125" style="142" hidden="1"/>
    <col min="15365" max="15378" width="20.5703125" style="142" hidden="1"/>
    <col min="15379" max="15379" width="2.5703125" style="142" hidden="1"/>
    <col min="15380" max="15608" width="10.5703125" style="142" hidden="1"/>
    <col min="15609" max="15610" width="4.42578125" style="142" hidden="1"/>
    <col min="15611" max="15611" width="48.42578125" style="142" hidden="1"/>
    <col min="15612" max="15612" width="38.42578125" style="142" hidden="1"/>
    <col min="15613" max="15613" width="20.5703125" style="142" hidden="1"/>
    <col min="15614" max="15614" width="3.42578125" style="142" hidden="1"/>
    <col min="15615" max="15615" width="20.5703125" style="142" hidden="1"/>
    <col min="15616" max="15616" width="3.42578125" style="142" hidden="1"/>
    <col min="15617" max="15617" width="20.5703125" style="142" hidden="1"/>
    <col min="15618" max="15618" width="3.42578125" style="142" hidden="1"/>
    <col min="15619" max="15619" width="20.5703125" style="142" hidden="1"/>
    <col min="15620" max="15620" width="3.42578125" style="142" hidden="1"/>
    <col min="15621" max="15634" width="20.5703125" style="142" hidden="1"/>
    <col min="15635" max="15635" width="2.5703125" style="142" hidden="1"/>
    <col min="15636" max="15864" width="10.5703125" style="142" hidden="1"/>
    <col min="15865" max="15866" width="4.42578125" style="142" hidden="1"/>
    <col min="15867" max="15867" width="48.42578125" style="142" hidden="1"/>
    <col min="15868" max="15868" width="38.42578125" style="142" hidden="1"/>
    <col min="15869" max="15869" width="20.5703125" style="142" hidden="1"/>
    <col min="15870" max="15870" width="3.42578125" style="142" hidden="1"/>
    <col min="15871" max="15871" width="20.5703125" style="142" hidden="1"/>
    <col min="15872" max="15872" width="3.42578125" style="142" hidden="1"/>
    <col min="15873" max="15873" width="20.5703125" style="142" hidden="1"/>
    <col min="15874" max="15874" width="3.42578125" style="142" hidden="1"/>
    <col min="15875" max="15875" width="20.5703125" style="142" hidden="1"/>
    <col min="15876" max="15876" width="3.42578125" style="142" hidden="1"/>
    <col min="15877" max="15890" width="20.5703125" style="142" hidden="1"/>
    <col min="15891" max="15891" width="2.5703125" style="142" hidden="1"/>
    <col min="15892" max="16120" width="10.5703125" style="142" hidden="1"/>
    <col min="16121" max="16122" width="4.42578125" style="142" hidden="1"/>
    <col min="16123" max="16123" width="48.42578125" style="142" hidden="1"/>
    <col min="16124" max="16124" width="38.42578125" style="142" hidden="1"/>
    <col min="16125" max="16125" width="20.5703125" style="142" hidden="1"/>
    <col min="16126" max="16126" width="3.42578125" style="142" hidden="1"/>
    <col min="16127" max="16127" width="20.5703125" style="142" hidden="1"/>
    <col min="16128" max="16128" width="3.42578125" style="142" hidden="1"/>
    <col min="16129" max="16129" width="20.5703125" style="142" hidden="1"/>
    <col min="16130" max="16130" width="3.42578125" style="142" hidden="1"/>
    <col min="16131" max="16131" width="20.5703125" style="142" hidden="1"/>
    <col min="16132" max="16132" width="3.42578125" style="142" hidden="1"/>
    <col min="16133" max="16146" width="20.5703125" style="142" hidden="1"/>
    <col min="16147" max="16147" width="2.5703125" style="142" hidden="1"/>
    <col min="16148" max="16154" width="20.5703125" style="142" hidden="1"/>
    <col min="16155" max="16155" width="2.5703125" style="142" hidden="1"/>
    <col min="16156" max="16158" width="20.5703125" style="142" hidden="1"/>
    <col min="16159" max="16159" width="2.5703125" style="142" hidden="1"/>
    <col min="16160" max="16384" width="10.5703125" style="142" hidden="1"/>
  </cols>
  <sheetData>
    <row r="1" spans="1:26" s="328" customFormat="1" ht="12" customHeight="1">
      <c r="A1" s="142"/>
      <c r="B1" s="141" t="s">
        <v>126</v>
      </c>
      <c r="C1" s="147"/>
      <c r="D1" s="146"/>
      <c r="E1" s="142"/>
      <c r="F1" s="142"/>
      <c r="G1" s="144"/>
      <c r="H1" s="144"/>
      <c r="I1" s="145"/>
      <c r="J1" s="145"/>
      <c r="K1" s="144"/>
      <c r="L1" s="144"/>
      <c r="M1" s="143"/>
      <c r="N1" s="143"/>
      <c r="O1" s="143"/>
      <c r="P1" s="143"/>
      <c r="Q1" s="143"/>
      <c r="R1" s="143"/>
      <c r="S1" s="142"/>
    </row>
    <row r="2" spans="1:26" s="322" customFormat="1" ht="20.100000000000001" customHeight="1">
      <c r="A2" s="323"/>
      <c r="B2" s="327" t="s">
        <v>211</v>
      </c>
      <c r="C2" s="325"/>
      <c r="D2" s="325"/>
      <c r="E2" s="325"/>
      <c r="F2" s="325"/>
      <c r="G2" s="325"/>
      <c r="H2" s="325"/>
      <c r="I2" s="325"/>
      <c r="J2" s="325"/>
      <c r="K2" s="325"/>
      <c r="L2" s="325"/>
      <c r="M2" s="325"/>
      <c r="N2" s="325"/>
      <c r="O2" s="326"/>
      <c r="P2" s="326"/>
      <c r="Q2" s="325"/>
      <c r="R2" s="324"/>
      <c r="S2" s="323"/>
    </row>
    <row r="3" spans="1:26" s="306" customFormat="1" ht="14.85" customHeight="1">
      <c r="A3" s="148"/>
      <c r="B3" s="321" t="s">
        <v>162</v>
      </c>
      <c r="C3" s="320"/>
      <c r="D3" s="319" t="s">
        <v>210</v>
      </c>
      <c r="E3" s="1853" t="str">
        <f>CurrQtr</f>
        <v>Q3 2022</v>
      </c>
      <c r="F3" s="1853"/>
      <c r="G3" s="1853"/>
      <c r="H3" s="1853"/>
      <c r="I3" s="1853"/>
      <c r="J3" s="1853"/>
      <c r="K3" s="1853"/>
      <c r="L3" s="1853"/>
      <c r="M3" s="1853"/>
      <c r="N3" s="1853"/>
      <c r="O3" s="1853"/>
      <c r="P3" s="1854"/>
      <c r="Q3" s="1855" t="str">
        <f>LastQtr</f>
        <v>Q2 2022</v>
      </c>
      <c r="R3" s="1856"/>
      <c r="S3" s="148"/>
    </row>
    <row r="4" spans="1:26" s="306" customFormat="1" ht="14.85" customHeight="1">
      <c r="A4" s="148"/>
      <c r="B4" s="318"/>
      <c r="C4" s="317"/>
      <c r="D4" s="316"/>
      <c r="E4" s="1868" t="s">
        <v>209</v>
      </c>
      <c r="F4" s="1869"/>
      <c r="G4" s="1869"/>
      <c r="H4" s="1870"/>
      <c r="I4" s="1865" t="s">
        <v>208</v>
      </c>
      <c r="J4" s="1865"/>
      <c r="K4" s="1865"/>
      <c r="L4" s="1865"/>
      <c r="M4" s="1866" t="s">
        <v>206</v>
      </c>
      <c r="N4" s="1867"/>
      <c r="O4" s="1863" t="s">
        <v>207</v>
      </c>
      <c r="P4" s="1864"/>
      <c r="Q4" s="1857" t="s">
        <v>206</v>
      </c>
      <c r="R4" s="1858"/>
      <c r="S4" s="148"/>
    </row>
    <row r="5" spans="1:26" s="306" customFormat="1">
      <c r="A5" s="148"/>
      <c r="B5" s="1871" t="s">
        <v>205</v>
      </c>
      <c r="C5" s="1872"/>
      <c r="D5" s="313"/>
      <c r="E5" s="1859" t="s">
        <v>204</v>
      </c>
      <c r="F5" s="1859"/>
      <c r="G5" s="1859" t="s">
        <v>203</v>
      </c>
      <c r="H5" s="1860"/>
      <c r="I5" s="1859" t="s">
        <v>204</v>
      </c>
      <c r="J5" s="1859"/>
      <c r="K5" s="1859" t="s">
        <v>203</v>
      </c>
      <c r="L5" s="1859"/>
      <c r="M5" s="312" t="s">
        <v>204</v>
      </c>
      <c r="N5" s="311" t="s">
        <v>203</v>
      </c>
      <c r="O5" s="310" t="s">
        <v>204</v>
      </c>
      <c r="P5" s="309" t="s">
        <v>203</v>
      </c>
      <c r="Q5" s="308" t="s">
        <v>204</v>
      </c>
      <c r="R5" s="307" t="s">
        <v>203</v>
      </c>
      <c r="S5" s="148"/>
    </row>
    <row r="6" spans="1:26" s="306" customFormat="1" ht="6" customHeight="1">
      <c r="A6" s="148"/>
      <c r="B6" s="315"/>
      <c r="C6" s="314"/>
      <c r="D6" s="313"/>
      <c r="E6" s="310"/>
      <c r="F6" s="310"/>
      <c r="G6" s="310"/>
      <c r="H6" s="311"/>
      <c r="I6" s="310"/>
      <c r="J6" s="310"/>
      <c r="K6" s="310"/>
      <c r="L6" s="310"/>
      <c r="M6" s="312"/>
      <c r="N6" s="311"/>
      <c r="O6" s="310"/>
      <c r="P6" s="309"/>
      <c r="Q6" s="308"/>
      <c r="R6" s="307"/>
      <c r="S6" s="148"/>
    </row>
    <row r="7" spans="1:26" s="148" customFormat="1" ht="12.75">
      <c r="B7" s="305" t="s">
        <v>202</v>
      </c>
      <c r="C7" s="200"/>
      <c r="D7" s="199"/>
      <c r="E7" s="303"/>
      <c r="F7" s="303"/>
      <c r="G7" s="303"/>
      <c r="H7" s="304"/>
      <c r="I7" s="303"/>
      <c r="J7" s="303"/>
      <c r="K7" s="303"/>
      <c r="L7" s="303"/>
      <c r="M7" s="302"/>
      <c r="N7" s="301"/>
      <c r="O7" s="300"/>
      <c r="P7" s="299"/>
      <c r="Q7" s="298"/>
      <c r="R7" s="297"/>
    </row>
    <row r="8" spans="1:26" s="148" customFormat="1" ht="12.75">
      <c r="B8" s="189"/>
      <c r="C8" s="1877" t="s">
        <v>201</v>
      </c>
      <c r="D8" s="257" t="s">
        <v>190</v>
      </c>
      <c r="E8" s="193">
        <v>213922</v>
      </c>
      <c r="F8" s="193"/>
      <c r="G8" s="193">
        <v>89584</v>
      </c>
      <c r="H8" s="194"/>
      <c r="I8" s="193">
        <v>47910</v>
      </c>
      <c r="J8" s="193"/>
      <c r="K8" s="193">
        <v>44882</v>
      </c>
      <c r="L8" s="223"/>
      <c r="M8" s="222">
        <v>261832</v>
      </c>
      <c r="N8" s="194">
        <v>134466</v>
      </c>
      <c r="O8" s="228">
        <v>0.81702007394054199</v>
      </c>
      <c r="P8" s="227">
        <v>0.66622045721595047</v>
      </c>
      <c r="Q8" s="221">
        <v>253454</v>
      </c>
      <c r="R8" s="190">
        <v>139925</v>
      </c>
    </row>
    <row r="9" spans="1:26" s="148" customFormat="1" ht="12.75">
      <c r="B9" s="258"/>
      <c r="C9" s="1877"/>
      <c r="D9" s="257" t="s">
        <v>189</v>
      </c>
      <c r="E9" s="193">
        <v>115818</v>
      </c>
      <c r="F9" s="193"/>
      <c r="G9" s="193">
        <v>42758</v>
      </c>
      <c r="H9" s="194"/>
      <c r="I9" s="193">
        <v>2836</v>
      </c>
      <c r="J9" s="193"/>
      <c r="K9" s="193">
        <v>2811</v>
      </c>
      <c r="L9" s="223"/>
      <c r="M9" s="222">
        <v>118654</v>
      </c>
      <c r="N9" s="194">
        <v>45569</v>
      </c>
      <c r="O9" s="228">
        <v>0.97609857231951724</v>
      </c>
      <c r="P9" s="227">
        <v>0.93831332704250692</v>
      </c>
      <c r="Q9" s="221">
        <v>114281</v>
      </c>
      <c r="R9" s="190">
        <v>43013</v>
      </c>
      <c r="Z9" s="239"/>
    </row>
    <row r="10" spans="1:26" s="148" customFormat="1">
      <c r="B10" s="258"/>
      <c r="C10" s="1877"/>
      <c r="D10" s="257" t="s">
        <v>197</v>
      </c>
      <c r="E10" s="193">
        <v>60411</v>
      </c>
      <c r="F10" s="193"/>
      <c r="G10" s="193">
        <v>13481</v>
      </c>
      <c r="H10" s="194"/>
      <c r="I10" s="193">
        <v>2158</v>
      </c>
      <c r="J10" s="193"/>
      <c r="K10" s="193">
        <v>2156</v>
      </c>
      <c r="L10" s="223"/>
      <c r="M10" s="222">
        <v>62569</v>
      </c>
      <c r="N10" s="194">
        <v>15637</v>
      </c>
      <c r="O10" s="228">
        <v>0.96551007687512991</v>
      </c>
      <c r="P10" s="227">
        <v>0.86212189038818188</v>
      </c>
      <c r="Q10" s="221">
        <v>59932</v>
      </c>
      <c r="R10" s="190">
        <v>14598</v>
      </c>
      <c r="Z10" s="239"/>
    </row>
    <row r="11" spans="1:26" s="148" customFormat="1" ht="12.75">
      <c r="B11" s="258"/>
      <c r="C11" s="1877"/>
      <c r="D11" s="276" t="s">
        <v>188</v>
      </c>
      <c r="E11" s="193">
        <v>390151</v>
      </c>
      <c r="F11" s="205"/>
      <c r="G11" s="193">
        <v>145823</v>
      </c>
      <c r="H11" s="206"/>
      <c r="I11" s="193">
        <v>52904</v>
      </c>
      <c r="J11" s="205"/>
      <c r="K11" s="193">
        <v>49849</v>
      </c>
      <c r="L11" s="205"/>
      <c r="M11" s="222">
        <v>443055</v>
      </c>
      <c r="N11" s="194">
        <v>195672</v>
      </c>
      <c r="O11" s="228">
        <v>0.88059270293755854</v>
      </c>
      <c r="P11" s="227">
        <v>0.74524203769573572</v>
      </c>
      <c r="Q11" s="275">
        <v>427667</v>
      </c>
      <c r="R11" s="274">
        <v>197536</v>
      </c>
      <c r="Z11" s="239"/>
    </row>
    <row r="12" spans="1:26" s="148" customFormat="1" ht="6" customHeight="1">
      <c r="B12" s="258"/>
      <c r="C12" s="278"/>
      <c r="D12" s="257"/>
      <c r="E12" s="295"/>
      <c r="F12" s="295"/>
      <c r="G12" s="295"/>
      <c r="H12" s="296"/>
      <c r="I12" s="295"/>
      <c r="J12" s="295"/>
      <c r="K12" s="295"/>
      <c r="L12" s="294"/>
      <c r="M12" s="222"/>
      <c r="N12" s="194"/>
      <c r="O12" s="193"/>
      <c r="P12" s="192"/>
      <c r="Q12" s="221"/>
      <c r="R12" s="190"/>
    </row>
    <row r="13" spans="1:26" s="148" customFormat="1" ht="12.75">
      <c r="B13" s="258"/>
      <c r="C13" s="1861" t="s">
        <v>200</v>
      </c>
      <c r="D13" s="257" t="s">
        <v>190</v>
      </c>
      <c r="E13" s="193">
        <v>15538</v>
      </c>
      <c r="F13" s="193"/>
      <c r="G13" s="193">
        <v>2944</v>
      </c>
      <c r="H13" s="194"/>
      <c r="I13" s="193">
        <v>3140</v>
      </c>
      <c r="J13" s="193"/>
      <c r="K13" s="193">
        <v>2470</v>
      </c>
      <c r="L13" s="223"/>
      <c r="M13" s="222">
        <v>18678</v>
      </c>
      <c r="N13" s="194">
        <v>5414</v>
      </c>
      <c r="O13" s="228">
        <v>0.8318877824178178</v>
      </c>
      <c r="P13" s="227">
        <v>0.54377539711858147</v>
      </c>
      <c r="Q13" s="221">
        <v>21121</v>
      </c>
      <c r="R13" s="190">
        <v>6342</v>
      </c>
    </row>
    <row r="14" spans="1:26" s="148" customFormat="1" ht="12.75">
      <c r="B14" s="258"/>
      <c r="C14" s="1862"/>
      <c r="D14" s="257" t="s">
        <v>189</v>
      </c>
      <c r="E14" s="193">
        <v>5136</v>
      </c>
      <c r="F14" s="193"/>
      <c r="G14" s="193">
        <v>1254</v>
      </c>
      <c r="H14" s="194"/>
      <c r="I14" s="193">
        <v>128</v>
      </c>
      <c r="J14" s="193"/>
      <c r="K14" s="193">
        <v>127</v>
      </c>
      <c r="L14" s="223"/>
      <c r="M14" s="222">
        <v>5264</v>
      </c>
      <c r="N14" s="194">
        <v>1381</v>
      </c>
      <c r="O14" s="228">
        <v>0.9756838905775076</v>
      </c>
      <c r="P14" s="227">
        <v>0.90803765387400437</v>
      </c>
      <c r="Q14" s="221">
        <v>4987</v>
      </c>
      <c r="R14" s="190">
        <v>1094</v>
      </c>
    </row>
    <row r="15" spans="1:26" s="148" customFormat="1">
      <c r="B15" s="258"/>
      <c r="C15" s="1862"/>
      <c r="D15" s="257" t="s">
        <v>197</v>
      </c>
      <c r="E15" s="193">
        <v>6557</v>
      </c>
      <c r="F15" s="193"/>
      <c r="G15" s="193">
        <v>792</v>
      </c>
      <c r="H15" s="194"/>
      <c r="I15" s="193">
        <v>5</v>
      </c>
      <c r="J15" s="193"/>
      <c r="K15" s="193">
        <v>5</v>
      </c>
      <c r="L15" s="223"/>
      <c r="M15" s="222">
        <v>6562</v>
      </c>
      <c r="N15" s="194">
        <v>797</v>
      </c>
      <c r="O15" s="228">
        <v>0.99923803718378545</v>
      </c>
      <c r="P15" s="227">
        <v>0.99372647427854455</v>
      </c>
      <c r="Q15" s="221">
        <v>6587</v>
      </c>
      <c r="R15" s="190">
        <v>674</v>
      </c>
    </row>
    <row r="16" spans="1:26" s="148" customFormat="1" ht="12.75">
      <c r="B16" s="258"/>
      <c r="C16" s="1862"/>
      <c r="D16" s="276" t="s">
        <v>188</v>
      </c>
      <c r="E16" s="193">
        <v>27231</v>
      </c>
      <c r="F16" s="205"/>
      <c r="G16" s="193">
        <v>4990</v>
      </c>
      <c r="H16" s="206"/>
      <c r="I16" s="193">
        <v>3273</v>
      </c>
      <c r="J16" s="205"/>
      <c r="K16" s="193">
        <v>2602</v>
      </c>
      <c r="L16" s="205"/>
      <c r="M16" s="222">
        <v>30504</v>
      </c>
      <c r="N16" s="194">
        <v>7592</v>
      </c>
      <c r="O16" s="228">
        <v>0.89270259638080252</v>
      </c>
      <c r="P16" s="227">
        <v>0.65727081138040044</v>
      </c>
      <c r="Q16" s="275">
        <v>32695</v>
      </c>
      <c r="R16" s="274">
        <v>8110</v>
      </c>
    </row>
    <row r="17" spans="2:18" s="148" customFormat="1" ht="6.6" customHeight="1">
      <c r="B17" s="258"/>
      <c r="C17" s="278"/>
      <c r="D17" s="257"/>
      <c r="E17" s="295"/>
      <c r="F17" s="295"/>
      <c r="G17" s="295"/>
      <c r="H17" s="296"/>
      <c r="I17" s="295"/>
      <c r="J17" s="295"/>
      <c r="K17" s="295"/>
      <c r="L17" s="294"/>
      <c r="M17" s="222"/>
      <c r="N17" s="194"/>
      <c r="O17" s="193"/>
      <c r="P17" s="192"/>
      <c r="Q17" s="221"/>
      <c r="R17" s="190"/>
    </row>
    <row r="18" spans="2:18" s="148" customFormat="1" ht="12.75">
      <c r="B18" s="258"/>
      <c r="C18" s="1861" t="s">
        <v>199</v>
      </c>
      <c r="D18" s="257" t="s">
        <v>190</v>
      </c>
      <c r="E18" s="193">
        <v>149957</v>
      </c>
      <c r="F18" s="193"/>
      <c r="G18" s="193">
        <v>4053</v>
      </c>
      <c r="H18" s="194"/>
      <c r="I18" s="193">
        <v>8703</v>
      </c>
      <c r="J18" s="193"/>
      <c r="K18" s="193">
        <v>566</v>
      </c>
      <c r="L18" s="223"/>
      <c r="M18" s="222">
        <v>158660</v>
      </c>
      <c r="N18" s="194">
        <v>4619</v>
      </c>
      <c r="O18" s="228">
        <v>0.94514685490987016</v>
      </c>
      <c r="P18" s="227">
        <v>0.87746265425416758</v>
      </c>
      <c r="Q18" s="221">
        <v>167335</v>
      </c>
      <c r="R18" s="190">
        <v>4626</v>
      </c>
    </row>
    <row r="19" spans="2:18" s="148" customFormat="1" ht="12.75">
      <c r="B19" s="293"/>
      <c r="C19" s="1862"/>
      <c r="D19" s="257" t="s">
        <v>189</v>
      </c>
      <c r="E19" s="193">
        <v>1246</v>
      </c>
      <c r="F19" s="193"/>
      <c r="G19" s="193">
        <v>68</v>
      </c>
      <c r="H19" s="194"/>
      <c r="I19" s="193">
        <v>0</v>
      </c>
      <c r="J19" s="240"/>
      <c r="K19" s="193">
        <v>0</v>
      </c>
      <c r="L19" s="223"/>
      <c r="M19" s="222">
        <v>1246</v>
      </c>
      <c r="N19" s="194">
        <v>68</v>
      </c>
      <c r="O19" s="228">
        <v>1</v>
      </c>
      <c r="P19" s="227">
        <v>1</v>
      </c>
      <c r="Q19" s="221">
        <v>1433</v>
      </c>
      <c r="R19" s="190">
        <v>63</v>
      </c>
    </row>
    <row r="20" spans="2:18" s="148" customFormat="1">
      <c r="B20" s="258"/>
      <c r="C20" s="1862"/>
      <c r="D20" s="257" t="s">
        <v>197</v>
      </c>
      <c r="E20" s="193">
        <v>1028</v>
      </c>
      <c r="F20" s="193"/>
      <c r="G20" s="193">
        <v>39</v>
      </c>
      <c r="H20" s="194"/>
      <c r="I20" s="193">
        <v>480</v>
      </c>
      <c r="J20" s="240"/>
      <c r="K20" s="193">
        <v>246</v>
      </c>
      <c r="L20" s="223"/>
      <c r="M20" s="222">
        <v>1508</v>
      </c>
      <c r="N20" s="194">
        <v>285</v>
      </c>
      <c r="O20" s="228">
        <v>0.6816976127320955</v>
      </c>
      <c r="P20" s="227">
        <v>0.1368421052631579</v>
      </c>
      <c r="Q20" s="221">
        <v>1836</v>
      </c>
      <c r="R20" s="190">
        <v>56</v>
      </c>
    </row>
    <row r="21" spans="2:18" s="148" customFormat="1" ht="12.75">
      <c r="B21" s="258"/>
      <c r="C21" s="1862"/>
      <c r="D21" s="276" t="s">
        <v>188</v>
      </c>
      <c r="E21" s="193">
        <v>152231</v>
      </c>
      <c r="F21" s="205"/>
      <c r="G21" s="193">
        <v>4160</v>
      </c>
      <c r="H21" s="206"/>
      <c r="I21" s="193">
        <v>9183</v>
      </c>
      <c r="J21" s="205"/>
      <c r="K21" s="193">
        <v>812</v>
      </c>
      <c r="L21" s="205"/>
      <c r="M21" s="222">
        <v>161414</v>
      </c>
      <c r="N21" s="194">
        <v>4972</v>
      </c>
      <c r="O21" s="228">
        <v>0.94310902400039653</v>
      </c>
      <c r="P21" s="227">
        <v>0.83668543845534993</v>
      </c>
      <c r="Q21" s="275">
        <v>170604</v>
      </c>
      <c r="R21" s="274">
        <v>4745</v>
      </c>
    </row>
    <row r="22" spans="2:18" s="148" customFormat="1" ht="3" customHeight="1">
      <c r="B22" s="258"/>
      <c r="C22" s="273"/>
      <c r="D22" s="272"/>
      <c r="E22" s="184"/>
      <c r="F22" s="184"/>
      <c r="G22" s="184"/>
      <c r="H22" s="185"/>
      <c r="I22" s="184"/>
      <c r="J22" s="184"/>
      <c r="K22" s="184"/>
      <c r="L22" s="184"/>
      <c r="M22" s="216"/>
      <c r="N22" s="215"/>
      <c r="O22" s="214"/>
      <c r="P22" s="213"/>
      <c r="Q22" s="212"/>
      <c r="R22" s="211"/>
    </row>
    <row r="23" spans="2:18" s="148" customFormat="1" ht="12.75">
      <c r="B23" s="270"/>
      <c r="C23" s="1874" t="s">
        <v>198</v>
      </c>
      <c r="D23" s="269" t="s">
        <v>190</v>
      </c>
      <c r="E23" s="266">
        <v>379417</v>
      </c>
      <c r="F23" s="266"/>
      <c r="G23" s="266">
        <v>96581</v>
      </c>
      <c r="H23" s="263"/>
      <c r="I23" s="266">
        <v>59753</v>
      </c>
      <c r="J23" s="266"/>
      <c r="K23" s="266">
        <v>47918</v>
      </c>
      <c r="L23" s="292"/>
      <c r="M23" s="264">
        <v>439170</v>
      </c>
      <c r="N23" s="263">
        <v>144499</v>
      </c>
      <c r="O23" s="262"/>
      <c r="P23" s="261"/>
      <c r="Q23" s="260">
        <v>441910</v>
      </c>
      <c r="R23" s="259">
        <v>150893</v>
      </c>
    </row>
    <row r="24" spans="2:18" s="148" customFormat="1" ht="12.75">
      <c r="B24" s="258"/>
      <c r="C24" s="1875"/>
      <c r="D24" s="257" t="s">
        <v>189</v>
      </c>
      <c r="E24" s="193">
        <v>122200</v>
      </c>
      <c r="F24" s="193"/>
      <c r="G24" s="193">
        <v>44080</v>
      </c>
      <c r="H24" s="194"/>
      <c r="I24" s="193">
        <v>2964</v>
      </c>
      <c r="J24" s="193"/>
      <c r="K24" s="193">
        <v>2938</v>
      </c>
      <c r="L24" s="223"/>
      <c r="M24" s="222">
        <v>125164</v>
      </c>
      <c r="N24" s="194">
        <v>47018</v>
      </c>
      <c r="O24" s="228"/>
      <c r="P24" s="227"/>
      <c r="Q24" s="221">
        <v>120701</v>
      </c>
      <c r="R24" s="190">
        <v>44170</v>
      </c>
    </row>
    <row r="25" spans="2:18" s="148" customFormat="1">
      <c r="B25" s="258"/>
      <c r="C25" s="1875"/>
      <c r="D25" s="257" t="s">
        <v>197</v>
      </c>
      <c r="E25" s="193">
        <v>67996</v>
      </c>
      <c r="F25" s="193"/>
      <c r="G25" s="193">
        <v>14312</v>
      </c>
      <c r="H25" s="194"/>
      <c r="I25" s="193">
        <v>2643</v>
      </c>
      <c r="J25" s="193"/>
      <c r="K25" s="193">
        <v>2407</v>
      </c>
      <c r="L25" s="223"/>
      <c r="M25" s="222">
        <v>70639</v>
      </c>
      <c r="N25" s="194">
        <v>16719</v>
      </c>
      <c r="O25" s="228"/>
      <c r="P25" s="227"/>
      <c r="Q25" s="221">
        <v>68355</v>
      </c>
      <c r="R25" s="190">
        <v>15328</v>
      </c>
    </row>
    <row r="26" spans="2:18" s="148" customFormat="1" ht="12.75">
      <c r="B26" s="256"/>
      <c r="C26" s="1876"/>
      <c r="D26" s="255" t="s">
        <v>188</v>
      </c>
      <c r="E26" s="253">
        <v>569613</v>
      </c>
      <c r="F26" s="290"/>
      <c r="G26" s="253">
        <v>154973</v>
      </c>
      <c r="H26" s="291"/>
      <c r="I26" s="253">
        <v>65360</v>
      </c>
      <c r="J26" s="253"/>
      <c r="K26" s="253">
        <v>53263</v>
      </c>
      <c r="L26" s="290"/>
      <c r="M26" s="251">
        <v>634973</v>
      </c>
      <c r="N26" s="250">
        <v>208236</v>
      </c>
      <c r="O26" s="249"/>
      <c r="P26" s="248"/>
      <c r="Q26" s="247">
        <v>630966</v>
      </c>
      <c r="R26" s="246">
        <v>210391</v>
      </c>
    </row>
    <row r="27" spans="2:18" s="148" customFormat="1" ht="4.5" customHeight="1">
      <c r="B27" s="245"/>
      <c r="C27" s="289"/>
      <c r="D27" s="288"/>
      <c r="E27" s="241"/>
      <c r="F27" s="241"/>
      <c r="G27" s="241"/>
      <c r="H27" s="242"/>
      <c r="I27" s="232"/>
      <c r="J27" s="232"/>
      <c r="K27" s="232"/>
      <c r="L27" s="232"/>
      <c r="M27" s="234"/>
      <c r="N27" s="233"/>
      <c r="O27" s="232"/>
      <c r="P27" s="231"/>
      <c r="Q27" s="230"/>
      <c r="R27" s="229"/>
    </row>
    <row r="28" spans="2:18" s="148" customFormat="1" ht="12.75">
      <c r="B28" s="287" t="s">
        <v>196</v>
      </c>
      <c r="C28" s="286"/>
      <c r="D28" s="279"/>
      <c r="E28" s="205"/>
      <c r="F28" s="205"/>
      <c r="G28" s="193"/>
      <c r="H28" s="206"/>
      <c r="I28" s="193"/>
      <c r="J28" s="193"/>
      <c r="K28" s="193"/>
      <c r="L28" s="193"/>
      <c r="M28" s="222"/>
      <c r="N28" s="194"/>
      <c r="O28" s="193"/>
      <c r="P28" s="192"/>
      <c r="Q28" s="221"/>
      <c r="R28" s="190"/>
    </row>
    <row r="29" spans="2:18" s="148" customFormat="1" ht="12.75">
      <c r="B29" s="258"/>
      <c r="C29" s="1861" t="s">
        <v>195</v>
      </c>
      <c r="D29" s="257" t="s">
        <v>190</v>
      </c>
      <c r="E29" s="193">
        <v>280962</v>
      </c>
      <c r="F29" s="197"/>
      <c r="G29" s="193">
        <v>23354</v>
      </c>
      <c r="H29" s="198"/>
      <c r="I29" s="193">
        <v>59760</v>
      </c>
      <c r="J29" s="197"/>
      <c r="K29" s="193">
        <v>24119</v>
      </c>
      <c r="L29" s="196"/>
      <c r="M29" s="222">
        <v>340722</v>
      </c>
      <c r="N29" s="194">
        <v>47473</v>
      </c>
      <c r="O29" s="228">
        <v>0.82460774473030796</v>
      </c>
      <c r="P29" s="227">
        <v>0.49194278853242895</v>
      </c>
      <c r="Q29" s="221">
        <v>334383</v>
      </c>
      <c r="R29" s="190">
        <v>46813</v>
      </c>
    </row>
    <row r="30" spans="2:18" s="148" customFormat="1" ht="12.75">
      <c r="B30" s="258"/>
      <c r="C30" s="1862"/>
      <c r="D30" s="257" t="s">
        <v>189</v>
      </c>
      <c r="E30" s="193">
        <v>0</v>
      </c>
      <c r="F30" s="193"/>
      <c r="G30" s="193">
        <v>0</v>
      </c>
      <c r="H30" s="194"/>
      <c r="I30" s="193">
        <v>0</v>
      </c>
      <c r="J30" s="240"/>
      <c r="K30" s="193">
        <v>0</v>
      </c>
      <c r="L30" s="277"/>
      <c r="M30" s="222">
        <v>0</v>
      </c>
      <c r="N30" s="194">
        <v>0</v>
      </c>
      <c r="O30" s="228"/>
      <c r="P30" s="227"/>
      <c r="Q30" s="221">
        <v>0</v>
      </c>
      <c r="R30" s="190">
        <v>0</v>
      </c>
    </row>
    <row r="31" spans="2:18" s="148" customFormat="1" ht="12.75">
      <c r="B31" s="258"/>
      <c r="C31" s="1862"/>
      <c r="D31" s="279" t="s">
        <v>188</v>
      </c>
      <c r="E31" s="193">
        <v>280962</v>
      </c>
      <c r="F31" s="197"/>
      <c r="G31" s="193">
        <v>23354</v>
      </c>
      <c r="H31" s="198"/>
      <c r="I31" s="193">
        <v>59760</v>
      </c>
      <c r="J31" s="197"/>
      <c r="K31" s="193">
        <v>24119</v>
      </c>
      <c r="L31" s="197"/>
      <c r="M31" s="222">
        <v>340722</v>
      </c>
      <c r="N31" s="194">
        <v>47473</v>
      </c>
      <c r="O31" s="228">
        <v>0.82460774473030796</v>
      </c>
      <c r="P31" s="227">
        <v>0.49194278853242895</v>
      </c>
      <c r="Q31" s="275">
        <v>334383</v>
      </c>
      <c r="R31" s="274">
        <v>46813</v>
      </c>
    </row>
    <row r="32" spans="2:18" s="148" customFormat="1" ht="4.5" customHeight="1">
      <c r="B32" s="258"/>
      <c r="C32" s="278"/>
      <c r="D32" s="257"/>
      <c r="E32" s="283"/>
      <c r="F32" s="283"/>
      <c r="G32" s="283"/>
      <c r="H32" s="284"/>
      <c r="I32" s="283"/>
      <c r="J32" s="197"/>
      <c r="K32" s="283"/>
      <c r="L32" s="197"/>
      <c r="M32" s="285"/>
      <c r="N32" s="284"/>
      <c r="O32" s="283"/>
      <c r="P32" s="282"/>
      <c r="Q32" s="281"/>
      <c r="R32" s="280"/>
    </row>
    <row r="33" spans="2:18" s="148" customFormat="1" ht="12.75">
      <c r="B33" s="258"/>
      <c r="C33" s="1873" t="s">
        <v>194</v>
      </c>
      <c r="D33" s="257" t="s">
        <v>190</v>
      </c>
      <c r="E33" s="193">
        <v>21612</v>
      </c>
      <c r="F33" s="197"/>
      <c r="G33" s="193">
        <v>3457</v>
      </c>
      <c r="H33" s="198"/>
      <c r="I33" s="193">
        <v>0</v>
      </c>
      <c r="J33" s="197"/>
      <c r="K33" s="193">
        <v>0</v>
      </c>
      <c r="L33" s="197"/>
      <c r="M33" s="222">
        <v>21612</v>
      </c>
      <c r="N33" s="194">
        <v>3457</v>
      </c>
      <c r="O33" s="228">
        <v>1</v>
      </c>
      <c r="P33" s="227">
        <v>1</v>
      </c>
      <c r="Q33" s="221">
        <v>20985</v>
      </c>
      <c r="R33" s="190">
        <v>3184</v>
      </c>
    </row>
    <row r="34" spans="2:18" s="148" customFormat="1" ht="12.75">
      <c r="B34" s="258"/>
      <c r="C34" s="1873"/>
      <c r="D34" s="257" t="s">
        <v>189</v>
      </c>
      <c r="E34" s="193">
        <v>21964</v>
      </c>
      <c r="F34" s="197"/>
      <c r="G34" s="193">
        <v>1062</v>
      </c>
      <c r="H34" s="198"/>
      <c r="I34" s="193">
        <v>0</v>
      </c>
      <c r="J34" s="197"/>
      <c r="K34" s="193">
        <v>0</v>
      </c>
      <c r="L34" s="197"/>
      <c r="M34" s="222">
        <v>21964</v>
      </c>
      <c r="N34" s="194">
        <v>1062</v>
      </c>
      <c r="O34" s="228">
        <v>1</v>
      </c>
      <c r="P34" s="227">
        <v>1</v>
      </c>
      <c r="Q34" s="221">
        <v>21458</v>
      </c>
      <c r="R34" s="190">
        <v>1056</v>
      </c>
    </row>
    <row r="35" spans="2:18" s="148" customFormat="1" ht="12.75">
      <c r="B35" s="258"/>
      <c r="C35" s="1862"/>
      <c r="D35" s="279" t="s">
        <v>188</v>
      </c>
      <c r="E35" s="193">
        <v>43576</v>
      </c>
      <c r="F35" s="197"/>
      <c r="G35" s="193">
        <v>4519</v>
      </c>
      <c r="H35" s="198"/>
      <c r="I35" s="193">
        <v>0</v>
      </c>
      <c r="J35" s="197"/>
      <c r="K35" s="193">
        <v>0</v>
      </c>
      <c r="L35" s="197"/>
      <c r="M35" s="222">
        <v>43576</v>
      </c>
      <c r="N35" s="194">
        <v>4519</v>
      </c>
      <c r="O35" s="228">
        <v>1</v>
      </c>
      <c r="P35" s="227">
        <v>1</v>
      </c>
      <c r="Q35" s="275">
        <v>42443</v>
      </c>
      <c r="R35" s="274">
        <v>4240</v>
      </c>
    </row>
    <row r="36" spans="2:18" s="148" customFormat="1" ht="4.5" customHeight="1">
      <c r="B36" s="258"/>
      <c r="C36" s="278"/>
      <c r="D36" s="257"/>
      <c r="E36" s="205"/>
      <c r="F36" s="205"/>
      <c r="G36" s="205"/>
      <c r="H36" s="206"/>
      <c r="I36" s="205"/>
      <c r="J36" s="197"/>
      <c r="K36" s="205"/>
      <c r="L36" s="197"/>
      <c r="M36" s="207"/>
      <c r="N36" s="206"/>
      <c r="O36" s="205"/>
      <c r="P36" s="204"/>
      <c r="Q36" s="203"/>
      <c r="R36" s="202"/>
    </row>
    <row r="37" spans="2:18" s="148" customFormat="1" ht="12.75">
      <c r="B37" s="258"/>
      <c r="C37" s="1873" t="s">
        <v>193</v>
      </c>
      <c r="D37" s="257" t="s">
        <v>190</v>
      </c>
      <c r="E37" s="193">
        <v>15531</v>
      </c>
      <c r="F37" s="197"/>
      <c r="G37" s="193">
        <v>8812</v>
      </c>
      <c r="H37" s="198"/>
      <c r="I37" s="193">
        <v>0</v>
      </c>
      <c r="J37" s="197"/>
      <c r="K37" s="193">
        <v>0</v>
      </c>
      <c r="L37" s="197"/>
      <c r="M37" s="222">
        <v>15531</v>
      </c>
      <c r="N37" s="194">
        <v>8812</v>
      </c>
      <c r="O37" s="228">
        <v>1</v>
      </c>
      <c r="P37" s="227">
        <v>1</v>
      </c>
      <c r="Q37" s="221">
        <v>15165</v>
      </c>
      <c r="R37" s="190">
        <v>8472</v>
      </c>
    </row>
    <row r="38" spans="2:18" s="148" customFormat="1" ht="12.75">
      <c r="B38" s="258"/>
      <c r="C38" s="1878"/>
      <c r="D38" s="257" t="s">
        <v>189</v>
      </c>
      <c r="E38" s="193">
        <v>29619</v>
      </c>
      <c r="F38" s="197"/>
      <c r="G38" s="193">
        <v>3285</v>
      </c>
      <c r="H38" s="198"/>
      <c r="I38" s="193">
        <v>0</v>
      </c>
      <c r="J38" s="197"/>
      <c r="K38" s="193">
        <v>0</v>
      </c>
      <c r="L38" s="197"/>
      <c r="M38" s="222">
        <v>29619</v>
      </c>
      <c r="N38" s="194">
        <v>3285</v>
      </c>
      <c r="O38" s="228">
        <v>1</v>
      </c>
      <c r="P38" s="227">
        <v>1</v>
      </c>
      <c r="Q38" s="221">
        <v>29156</v>
      </c>
      <c r="R38" s="190">
        <v>3334</v>
      </c>
    </row>
    <row r="39" spans="2:18" s="148" customFormat="1" ht="12.75">
      <c r="B39" s="258"/>
      <c r="C39" s="1862"/>
      <c r="D39" s="279" t="s">
        <v>188</v>
      </c>
      <c r="E39" s="193">
        <v>45150</v>
      </c>
      <c r="F39" s="197"/>
      <c r="G39" s="193">
        <v>12097</v>
      </c>
      <c r="H39" s="198"/>
      <c r="I39" s="193">
        <v>0</v>
      </c>
      <c r="J39" s="197"/>
      <c r="K39" s="193">
        <v>0</v>
      </c>
      <c r="L39" s="197"/>
      <c r="M39" s="222">
        <v>45150</v>
      </c>
      <c r="N39" s="194">
        <v>12097</v>
      </c>
      <c r="O39" s="228">
        <v>1</v>
      </c>
      <c r="P39" s="227">
        <v>1</v>
      </c>
      <c r="Q39" s="275">
        <v>44321</v>
      </c>
      <c r="R39" s="274">
        <v>11806</v>
      </c>
    </row>
    <row r="40" spans="2:18" s="148" customFormat="1" ht="3.6" customHeight="1">
      <c r="B40" s="258"/>
      <c r="C40" s="278"/>
      <c r="D40" s="257"/>
      <c r="E40" s="205"/>
      <c r="F40" s="205"/>
      <c r="G40" s="205"/>
      <c r="H40" s="206"/>
      <c r="I40" s="205"/>
      <c r="J40" s="197"/>
      <c r="K40" s="205"/>
      <c r="L40" s="197"/>
      <c r="M40" s="207"/>
      <c r="N40" s="206"/>
      <c r="O40" s="205"/>
      <c r="P40" s="204"/>
      <c r="Q40" s="203"/>
      <c r="R40" s="202"/>
    </row>
    <row r="41" spans="2:18" s="148" customFormat="1" ht="12.75">
      <c r="B41" s="258"/>
      <c r="C41" s="1861" t="s">
        <v>192</v>
      </c>
      <c r="D41" s="257" t="s">
        <v>190</v>
      </c>
      <c r="E41" s="193">
        <v>32945</v>
      </c>
      <c r="F41" s="197"/>
      <c r="G41" s="193">
        <v>19019</v>
      </c>
      <c r="H41" s="198"/>
      <c r="I41" s="193">
        <v>46071</v>
      </c>
      <c r="J41" s="196"/>
      <c r="K41" s="193">
        <v>33878</v>
      </c>
      <c r="L41" s="196"/>
      <c r="M41" s="222">
        <v>79016</v>
      </c>
      <c r="N41" s="194">
        <v>52897</v>
      </c>
      <c r="O41" s="228">
        <v>0.41694087273463604</v>
      </c>
      <c r="P41" s="227">
        <v>0.35954780044236911</v>
      </c>
      <c r="Q41" s="221">
        <v>71552</v>
      </c>
      <c r="R41" s="190">
        <v>47119</v>
      </c>
    </row>
    <row r="42" spans="2:18" s="148" customFormat="1" ht="12.75">
      <c r="B42" s="258"/>
      <c r="C42" s="1861"/>
      <c r="D42" s="257" t="s">
        <v>1418</v>
      </c>
      <c r="E42" s="193">
        <v>3947</v>
      </c>
      <c r="F42" s="197"/>
      <c r="G42" s="193">
        <v>1822</v>
      </c>
      <c r="H42" s="198"/>
      <c r="I42" s="193">
        <v>821</v>
      </c>
      <c r="J42" s="240"/>
      <c r="K42" s="193">
        <v>631</v>
      </c>
      <c r="L42" s="277"/>
      <c r="M42" s="222">
        <v>4768</v>
      </c>
      <c r="N42" s="194">
        <v>2453</v>
      </c>
      <c r="O42" s="228">
        <v>0.82781040268456374</v>
      </c>
      <c r="P42" s="227">
        <v>0.74276396249490417</v>
      </c>
      <c r="Q42" s="221">
        <v>3707</v>
      </c>
      <c r="R42" s="190">
        <v>1708</v>
      </c>
    </row>
    <row r="43" spans="2:18" s="148" customFormat="1" ht="12.75">
      <c r="B43" s="258"/>
      <c r="C43" s="1861"/>
      <c r="D43" s="276" t="s">
        <v>188</v>
      </c>
      <c r="E43" s="193">
        <v>36892</v>
      </c>
      <c r="F43" s="197"/>
      <c r="G43" s="193">
        <v>20841</v>
      </c>
      <c r="H43" s="198"/>
      <c r="I43" s="193">
        <v>46892</v>
      </c>
      <c r="J43" s="197"/>
      <c r="K43" s="193">
        <v>34509</v>
      </c>
      <c r="L43" s="197"/>
      <c r="M43" s="222">
        <v>83784</v>
      </c>
      <c r="N43" s="194">
        <v>55350</v>
      </c>
      <c r="O43" s="228">
        <v>0.44032273465100735</v>
      </c>
      <c r="P43" s="227">
        <v>0.37653116531165309</v>
      </c>
      <c r="Q43" s="275">
        <v>75259</v>
      </c>
      <c r="R43" s="274">
        <v>48827</v>
      </c>
    </row>
    <row r="44" spans="2:18" s="148" customFormat="1" ht="6" customHeight="1">
      <c r="B44" s="258"/>
      <c r="C44" s="273"/>
      <c r="D44" s="272"/>
      <c r="E44" s="184"/>
      <c r="F44" s="184"/>
      <c r="G44" s="184"/>
      <c r="H44" s="185"/>
      <c r="I44" s="184"/>
      <c r="J44" s="184"/>
      <c r="K44" s="184"/>
      <c r="L44" s="271"/>
      <c r="M44" s="186"/>
      <c r="N44" s="185"/>
      <c r="O44" s="184"/>
      <c r="P44" s="183"/>
      <c r="Q44" s="182"/>
      <c r="R44" s="181"/>
    </row>
    <row r="45" spans="2:18" s="148" customFormat="1" ht="12.75">
      <c r="B45" s="270"/>
      <c r="C45" s="1879" t="s">
        <v>191</v>
      </c>
      <c r="D45" s="269" t="s">
        <v>190</v>
      </c>
      <c r="E45" s="266">
        <v>351050</v>
      </c>
      <c r="F45" s="267"/>
      <c r="G45" s="266">
        <v>54642</v>
      </c>
      <c r="H45" s="268"/>
      <c r="I45" s="266">
        <v>105831</v>
      </c>
      <c r="J45" s="267"/>
      <c r="K45" s="266">
        <v>57997</v>
      </c>
      <c r="L45" s="265"/>
      <c r="M45" s="264">
        <v>456881</v>
      </c>
      <c r="N45" s="263">
        <v>112639</v>
      </c>
      <c r="O45" s="262"/>
      <c r="P45" s="261"/>
      <c r="Q45" s="260">
        <v>442085</v>
      </c>
      <c r="R45" s="259">
        <v>105588</v>
      </c>
    </row>
    <row r="46" spans="2:18" s="148" customFormat="1" ht="12.75">
      <c r="B46" s="258"/>
      <c r="C46" s="1880"/>
      <c r="D46" s="257" t="s">
        <v>1418</v>
      </c>
      <c r="E46" s="193">
        <v>55530</v>
      </c>
      <c r="F46" s="197"/>
      <c r="G46" s="193">
        <v>6169</v>
      </c>
      <c r="H46" s="198"/>
      <c r="I46" s="193">
        <v>821</v>
      </c>
      <c r="J46" s="240"/>
      <c r="K46" s="193">
        <v>631</v>
      </c>
      <c r="L46" s="196"/>
      <c r="M46" s="222">
        <v>56351</v>
      </c>
      <c r="N46" s="194">
        <v>6800</v>
      </c>
      <c r="O46" s="228"/>
      <c r="P46" s="227"/>
      <c r="Q46" s="221">
        <v>54321</v>
      </c>
      <c r="R46" s="190">
        <v>6098</v>
      </c>
    </row>
    <row r="47" spans="2:18" s="148" customFormat="1" ht="12.75">
      <c r="B47" s="256"/>
      <c r="C47" s="1881"/>
      <c r="D47" s="255" t="s">
        <v>188</v>
      </c>
      <c r="E47" s="253">
        <v>406580</v>
      </c>
      <c r="F47" s="252"/>
      <c r="G47" s="253">
        <v>60811</v>
      </c>
      <c r="H47" s="254"/>
      <c r="I47" s="253">
        <v>106652</v>
      </c>
      <c r="J47" s="252"/>
      <c r="K47" s="253">
        <v>58628</v>
      </c>
      <c r="L47" s="252"/>
      <c r="M47" s="251">
        <v>513232</v>
      </c>
      <c r="N47" s="250">
        <v>119439</v>
      </c>
      <c r="O47" s="249"/>
      <c r="P47" s="248"/>
      <c r="Q47" s="247">
        <v>496406</v>
      </c>
      <c r="R47" s="246">
        <v>111686</v>
      </c>
    </row>
    <row r="48" spans="2:18" s="148" customFormat="1" ht="4.3499999999999996" customHeight="1">
      <c r="B48" s="245"/>
      <c r="C48" s="244"/>
      <c r="D48" s="243"/>
      <c r="E48" s="241"/>
      <c r="F48" s="241"/>
      <c r="G48" s="241"/>
      <c r="H48" s="242"/>
      <c r="I48" s="241"/>
      <c r="J48" s="241"/>
      <c r="K48" s="241"/>
      <c r="L48" s="241"/>
      <c r="M48" s="234"/>
      <c r="N48" s="233"/>
      <c r="O48" s="232"/>
      <c r="P48" s="231"/>
      <c r="Q48" s="230"/>
      <c r="R48" s="229"/>
    </row>
    <row r="49" spans="2:18" s="148" customFormat="1" ht="12.75">
      <c r="B49" s="201" t="s">
        <v>187</v>
      </c>
      <c r="C49" s="200"/>
      <c r="D49" s="199"/>
      <c r="E49" s="193">
        <v>20523</v>
      </c>
      <c r="F49" s="197"/>
      <c r="G49" s="193">
        <v>3665</v>
      </c>
      <c r="H49" s="198"/>
      <c r="I49" s="193">
        <v>3887</v>
      </c>
      <c r="J49" s="197"/>
      <c r="K49" s="193">
        <v>1272</v>
      </c>
      <c r="L49" s="196"/>
      <c r="M49" s="222">
        <v>24410</v>
      </c>
      <c r="N49" s="194">
        <v>4937</v>
      </c>
      <c r="O49" s="228">
        <v>0.84076198279393688</v>
      </c>
      <c r="P49" s="227">
        <v>0.74235365606643711</v>
      </c>
      <c r="Q49" s="221">
        <v>21225</v>
      </c>
      <c r="R49" s="190">
        <v>4626</v>
      </c>
    </row>
    <row r="50" spans="2:18" s="148" customFormat="1" ht="12.75">
      <c r="B50" s="201" t="s">
        <v>186</v>
      </c>
      <c r="C50" s="200"/>
      <c r="D50" s="199"/>
      <c r="E50" s="193">
        <v>28407</v>
      </c>
      <c r="F50" s="197"/>
      <c r="G50" s="193">
        <v>5491</v>
      </c>
      <c r="H50" s="198"/>
      <c r="I50" s="193">
        <v>1283</v>
      </c>
      <c r="J50" s="240"/>
      <c r="K50" s="193">
        <v>1281</v>
      </c>
      <c r="L50" s="196"/>
      <c r="M50" s="222">
        <v>29690</v>
      </c>
      <c r="N50" s="194">
        <v>6772</v>
      </c>
      <c r="O50" s="228">
        <v>0.95678679690131352</v>
      </c>
      <c r="P50" s="227">
        <v>0.81083874778499709</v>
      </c>
      <c r="Q50" s="221">
        <v>28702</v>
      </c>
      <c r="R50" s="190">
        <v>6976</v>
      </c>
    </row>
    <row r="51" spans="2:18" s="148" customFormat="1" ht="12.75">
      <c r="B51" s="201" t="s">
        <v>185</v>
      </c>
      <c r="C51" s="200"/>
      <c r="D51" s="199"/>
      <c r="E51" s="193">
        <v>0</v>
      </c>
      <c r="F51" s="197"/>
      <c r="G51" s="193">
        <v>5844</v>
      </c>
      <c r="H51" s="198"/>
      <c r="I51" s="193">
        <v>0</v>
      </c>
      <c r="J51" s="197"/>
      <c r="K51" s="193">
        <v>0</v>
      </c>
      <c r="L51" s="196"/>
      <c r="M51" s="222">
        <v>0</v>
      </c>
      <c r="N51" s="194">
        <v>5844</v>
      </c>
      <c r="O51" s="193"/>
      <c r="P51" s="192"/>
      <c r="Q51" s="221">
        <v>0</v>
      </c>
      <c r="R51" s="190">
        <v>5919</v>
      </c>
    </row>
    <row r="52" spans="2:18" s="148" customFormat="1" ht="2.1" customHeight="1">
      <c r="B52" s="220"/>
      <c r="C52" s="219"/>
      <c r="D52" s="218"/>
      <c r="E52" s="214"/>
      <c r="F52" s="214"/>
      <c r="G52" s="214"/>
      <c r="H52" s="215"/>
      <c r="I52" s="214"/>
      <c r="J52" s="214"/>
      <c r="K52" s="214"/>
      <c r="L52" s="217"/>
      <c r="M52" s="216"/>
      <c r="N52" s="215"/>
      <c r="O52" s="214"/>
      <c r="P52" s="213"/>
      <c r="Q52" s="212"/>
      <c r="R52" s="211"/>
    </row>
    <row r="53" spans="2:18" s="239" customFormat="1" ht="12.75">
      <c r="B53" s="180" t="s">
        <v>184</v>
      </c>
      <c r="C53" s="179"/>
      <c r="D53" s="178"/>
      <c r="E53" s="175">
        <v>1025123</v>
      </c>
      <c r="F53" s="175"/>
      <c r="G53" s="175">
        <v>230784</v>
      </c>
      <c r="H53" s="176"/>
      <c r="I53" s="175">
        <v>177182</v>
      </c>
      <c r="J53" s="175"/>
      <c r="K53" s="175">
        <v>114444</v>
      </c>
      <c r="L53" s="175"/>
      <c r="M53" s="177">
        <v>1202305</v>
      </c>
      <c r="N53" s="176">
        <v>345228</v>
      </c>
      <c r="O53" s="175"/>
      <c r="P53" s="174"/>
      <c r="Q53" s="173">
        <v>1177299</v>
      </c>
      <c r="R53" s="172">
        <v>339598</v>
      </c>
    </row>
    <row r="54" spans="2:18" s="148" customFormat="1" ht="3.75" customHeight="1">
      <c r="B54" s="238"/>
      <c r="C54" s="237"/>
      <c r="D54" s="236"/>
      <c r="E54" s="232"/>
      <c r="F54" s="232"/>
      <c r="G54" s="232"/>
      <c r="H54" s="233"/>
      <c r="I54" s="232"/>
      <c r="J54" s="232"/>
      <c r="K54" s="232"/>
      <c r="L54" s="235"/>
      <c r="M54" s="234"/>
      <c r="N54" s="233"/>
      <c r="O54" s="232"/>
      <c r="P54" s="231"/>
      <c r="Q54" s="230"/>
      <c r="R54" s="229"/>
    </row>
    <row r="55" spans="2:18" s="148" customFormat="1" ht="12.6" customHeight="1">
      <c r="B55" s="210" t="s">
        <v>183</v>
      </c>
      <c r="C55" s="209"/>
      <c r="D55" s="199"/>
      <c r="E55" s="193">
        <v>5719</v>
      </c>
      <c r="F55" s="193"/>
      <c r="G55" s="193">
        <v>5681</v>
      </c>
      <c r="H55" s="194"/>
      <c r="I55" s="193">
        <v>0</v>
      </c>
      <c r="J55" s="193"/>
      <c r="K55" s="205">
        <v>0</v>
      </c>
      <c r="L55" s="223"/>
      <c r="M55" s="222">
        <v>5719</v>
      </c>
      <c r="N55" s="194">
        <v>5681</v>
      </c>
      <c r="O55" s="228">
        <v>1</v>
      </c>
      <c r="P55" s="227">
        <v>1</v>
      </c>
      <c r="Q55" s="221">
        <v>5552</v>
      </c>
      <c r="R55" s="190">
        <v>5495</v>
      </c>
    </row>
    <row r="56" spans="2:18" s="148" customFormat="1" ht="23.25" hidden="1" customHeight="1">
      <c r="B56" s="210"/>
      <c r="C56" s="209"/>
      <c r="D56" s="226" t="s">
        <v>182</v>
      </c>
      <c r="E56" s="193"/>
      <c r="F56" s="193"/>
      <c r="G56" s="193"/>
      <c r="H56" s="194"/>
      <c r="I56" s="197"/>
      <c r="J56" s="197"/>
      <c r="K56" s="197"/>
      <c r="L56" s="196"/>
      <c r="M56" s="222"/>
      <c r="N56" s="194"/>
      <c r="O56" s="193"/>
      <c r="P56" s="192"/>
      <c r="Q56" s="221"/>
      <c r="R56" s="190"/>
    </row>
    <row r="57" spans="2:18" s="148" customFormat="1" ht="23.25" hidden="1" customHeight="1">
      <c r="B57" s="210"/>
      <c r="C57" s="209"/>
      <c r="D57" s="226" t="s">
        <v>181</v>
      </c>
      <c r="E57" s="193"/>
      <c r="F57" s="193"/>
      <c r="G57" s="193"/>
      <c r="H57" s="194"/>
      <c r="I57" s="197"/>
      <c r="J57" s="197"/>
      <c r="K57" s="197"/>
      <c r="L57" s="196"/>
      <c r="M57" s="222"/>
      <c r="N57" s="194"/>
      <c r="O57" s="193"/>
      <c r="P57" s="192"/>
      <c r="Q57" s="221"/>
      <c r="R57" s="190"/>
    </row>
    <row r="58" spans="2:18" s="148" customFormat="1" ht="23.25" hidden="1" customHeight="1">
      <c r="B58" s="201"/>
      <c r="C58" s="200"/>
      <c r="D58" s="226" t="s">
        <v>180</v>
      </c>
      <c r="E58" s="193"/>
      <c r="F58" s="193"/>
      <c r="G58" s="193"/>
      <c r="H58" s="194"/>
      <c r="I58" s="197"/>
      <c r="J58" s="197"/>
      <c r="K58" s="197"/>
      <c r="L58" s="196"/>
      <c r="M58" s="222"/>
      <c r="N58" s="194"/>
      <c r="O58" s="193"/>
      <c r="P58" s="192"/>
      <c r="Q58" s="221"/>
      <c r="R58" s="190"/>
    </row>
    <row r="59" spans="2:18" s="148" customFormat="1" ht="23.25" hidden="1" customHeight="1">
      <c r="B59" s="201"/>
      <c r="C59" s="200"/>
      <c r="D59" s="226" t="s">
        <v>179</v>
      </c>
      <c r="E59" s="193"/>
      <c r="F59" s="193"/>
      <c r="G59" s="193"/>
      <c r="H59" s="194"/>
      <c r="I59" s="197"/>
      <c r="J59" s="197"/>
      <c r="K59" s="197"/>
      <c r="L59" s="196"/>
      <c r="M59" s="222"/>
      <c r="N59" s="194"/>
      <c r="O59" s="193"/>
      <c r="P59" s="192"/>
      <c r="Q59" s="221"/>
      <c r="R59" s="190"/>
    </row>
    <row r="60" spans="2:18" s="148" customFormat="1" ht="23.25" hidden="1" customHeight="1">
      <c r="B60" s="210"/>
      <c r="C60" s="225"/>
      <c r="D60" s="224" t="s">
        <v>178</v>
      </c>
      <c r="E60" s="193"/>
      <c r="F60" s="193"/>
      <c r="G60" s="193"/>
      <c r="H60" s="194"/>
      <c r="I60" s="197"/>
      <c r="J60" s="197"/>
      <c r="K60" s="197"/>
      <c r="L60" s="196"/>
      <c r="M60" s="222"/>
      <c r="N60" s="194"/>
      <c r="O60" s="193"/>
      <c r="P60" s="192"/>
      <c r="Q60" s="221"/>
      <c r="R60" s="190"/>
    </row>
    <row r="61" spans="2:18" s="148" customFormat="1" ht="4.3499999999999996" hidden="1" customHeight="1">
      <c r="B61" s="201"/>
      <c r="C61" s="200"/>
      <c r="D61" s="199"/>
      <c r="E61" s="193"/>
      <c r="F61" s="193"/>
      <c r="G61" s="193"/>
      <c r="H61" s="194"/>
      <c r="I61" s="193"/>
      <c r="J61" s="193"/>
      <c r="K61" s="193"/>
      <c r="L61" s="223"/>
      <c r="M61" s="222"/>
      <c r="N61" s="194"/>
      <c r="O61" s="193"/>
      <c r="P61" s="192"/>
      <c r="Q61" s="221"/>
      <c r="R61" s="190"/>
    </row>
    <row r="62" spans="2:18" s="148" customFormat="1">
      <c r="B62" s="201" t="s">
        <v>177</v>
      </c>
      <c r="C62" s="200"/>
      <c r="D62" s="199"/>
      <c r="E62" s="193">
        <v>0</v>
      </c>
      <c r="F62" s="193"/>
      <c r="G62" s="193">
        <v>0</v>
      </c>
      <c r="H62" s="194"/>
      <c r="I62" s="197">
        <v>77832</v>
      </c>
      <c r="J62" s="197"/>
      <c r="K62" s="205">
        <v>28902</v>
      </c>
      <c r="L62" s="196"/>
      <c r="M62" s="222">
        <v>77832</v>
      </c>
      <c r="N62" s="194">
        <v>28902</v>
      </c>
      <c r="O62" s="193"/>
      <c r="P62" s="192"/>
      <c r="Q62" s="221">
        <v>70348</v>
      </c>
      <c r="R62" s="190">
        <v>28778</v>
      </c>
    </row>
    <row r="63" spans="2:18" s="148" customFormat="1" ht="0.6" customHeight="1">
      <c r="B63" s="220"/>
      <c r="C63" s="219"/>
      <c r="D63" s="218"/>
      <c r="E63" s="214"/>
      <c r="F63" s="214"/>
      <c r="G63" s="214"/>
      <c r="H63" s="215"/>
      <c r="I63" s="214"/>
      <c r="J63" s="214"/>
      <c r="K63" s="214"/>
      <c r="L63" s="217"/>
      <c r="M63" s="216"/>
      <c r="N63" s="215"/>
      <c r="O63" s="214"/>
      <c r="P63" s="213"/>
      <c r="Q63" s="212"/>
      <c r="R63" s="211"/>
    </row>
    <row r="64" spans="2:18" s="148" customFormat="1" ht="12.75">
      <c r="B64" s="180" t="s">
        <v>176</v>
      </c>
      <c r="C64" s="179"/>
      <c r="D64" s="178"/>
      <c r="E64" s="175">
        <v>1030842</v>
      </c>
      <c r="F64" s="175"/>
      <c r="G64" s="175">
        <v>236465</v>
      </c>
      <c r="H64" s="176"/>
      <c r="I64" s="175">
        <v>255014</v>
      </c>
      <c r="J64" s="175"/>
      <c r="K64" s="175">
        <v>143346</v>
      </c>
      <c r="L64" s="175"/>
      <c r="M64" s="177">
        <v>1285856</v>
      </c>
      <c r="N64" s="176">
        <v>379811</v>
      </c>
      <c r="O64" s="175"/>
      <c r="P64" s="174"/>
      <c r="Q64" s="173">
        <v>1253199</v>
      </c>
      <c r="R64" s="172">
        <v>373871</v>
      </c>
    </row>
    <row r="65" spans="2:18" s="148" customFormat="1" ht="6" customHeight="1">
      <c r="B65" s="210"/>
      <c r="C65" s="209"/>
      <c r="D65" s="208"/>
      <c r="E65" s="205"/>
      <c r="F65" s="205"/>
      <c r="G65" s="205"/>
      <c r="H65" s="206"/>
      <c r="I65" s="205"/>
      <c r="J65" s="205"/>
      <c r="K65" s="205"/>
      <c r="L65" s="205"/>
      <c r="M65" s="207"/>
      <c r="N65" s="206"/>
      <c r="O65" s="205"/>
      <c r="P65" s="204"/>
      <c r="Q65" s="203"/>
      <c r="R65" s="202"/>
    </row>
    <row r="66" spans="2:18" s="148" customFormat="1">
      <c r="B66" s="201" t="s">
        <v>175</v>
      </c>
      <c r="C66" s="200"/>
      <c r="D66" s="199"/>
      <c r="E66" s="197"/>
      <c r="F66" s="197"/>
      <c r="G66" s="197">
        <v>13617</v>
      </c>
      <c r="H66" s="198"/>
      <c r="I66" s="197"/>
      <c r="J66" s="197"/>
      <c r="K66" s="197"/>
      <c r="L66" s="196"/>
      <c r="M66" s="195"/>
      <c r="N66" s="194">
        <v>13617</v>
      </c>
      <c r="O66" s="193"/>
      <c r="P66" s="192"/>
      <c r="Q66" s="191"/>
      <c r="R66" s="190">
        <v>13193</v>
      </c>
    </row>
    <row r="67" spans="2:18" s="148" customFormat="1" ht="4.5" customHeight="1">
      <c r="B67" s="189"/>
      <c r="C67" s="188"/>
      <c r="D67" s="187"/>
      <c r="E67" s="184"/>
      <c r="F67" s="184"/>
      <c r="G67" s="184"/>
      <c r="H67" s="185"/>
      <c r="I67" s="184"/>
      <c r="J67" s="184"/>
      <c r="K67" s="184"/>
      <c r="L67" s="184"/>
      <c r="M67" s="186"/>
      <c r="N67" s="185"/>
      <c r="O67" s="184"/>
      <c r="P67" s="183"/>
      <c r="Q67" s="182"/>
      <c r="R67" s="181"/>
    </row>
    <row r="68" spans="2:18" s="148" customFormat="1" ht="12.75">
      <c r="B68" s="180" t="s">
        <v>174</v>
      </c>
      <c r="C68" s="179"/>
      <c r="D68" s="178"/>
      <c r="E68" s="175">
        <v>1030842</v>
      </c>
      <c r="F68" s="175"/>
      <c r="G68" s="175">
        <v>250082</v>
      </c>
      <c r="H68" s="176"/>
      <c r="I68" s="175">
        <v>255014</v>
      </c>
      <c r="J68" s="175"/>
      <c r="K68" s="175">
        <v>143346</v>
      </c>
      <c r="L68" s="175"/>
      <c r="M68" s="177">
        <v>1285856</v>
      </c>
      <c r="N68" s="176">
        <v>393428</v>
      </c>
      <c r="O68" s="175"/>
      <c r="P68" s="174"/>
      <c r="Q68" s="173">
        <v>1253199</v>
      </c>
      <c r="R68" s="172">
        <v>387064</v>
      </c>
    </row>
    <row r="69" spans="2:18" s="148" customFormat="1" ht="4.5" customHeight="1">
      <c r="C69" s="171"/>
      <c r="D69" s="170"/>
      <c r="E69" s="169"/>
      <c r="F69" s="169"/>
      <c r="G69" s="166"/>
      <c r="H69" s="166"/>
      <c r="I69" s="168"/>
      <c r="J69" s="168"/>
      <c r="K69" s="167"/>
      <c r="L69" s="167"/>
      <c r="M69" s="166"/>
      <c r="N69" s="166"/>
      <c r="O69" s="166"/>
      <c r="P69" s="166"/>
      <c r="Q69" s="166"/>
      <c r="R69" s="166"/>
    </row>
    <row r="70" spans="2:18" s="62" customFormat="1" ht="5.0999999999999996" customHeight="1">
      <c r="C70" s="164"/>
      <c r="D70" s="165"/>
      <c r="E70" s="164"/>
      <c r="F70" s="164"/>
      <c r="G70" s="163"/>
      <c r="H70" s="163"/>
      <c r="I70" s="162"/>
      <c r="J70" s="162"/>
      <c r="K70" s="161"/>
      <c r="L70" s="161"/>
      <c r="M70" s="161"/>
      <c r="N70" s="161"/>
      <c r="O70" s="161"/>
      <c r="P70" s="161"/>
      <c r="Q70" s="161"/>
      <c r="R70" s="161"/>
    </row>
    <row r="71" spans="2:18" s="62" customFormat="1" ht="13.5" customHeight="1">
      <c r="B71" s="2249" t="s">
        <v>173</v>
      </c>
      <c r="C71" s="1949" t="s">
        <v>172</v>
      </c>
      <c r="D71" s="1949"/>
      <c r="E71" s="1949"/>
      <c r="F71" s="1949"/>
      <c r="G71" s="1949"/>
      <c r="H71" s="1949"/>
      <c r="I71" s="1949"/>
      <c r="J71" s="1949"/>
      <c r="K71" s="1949"/>
      <c r="L71" s="1949"/>
      <c r="M71" s="1949"/>
      <c r="N71" s="1949"/>
      <c r="O71" s="1949"/>
      <c r="P71" s="1949"/>
      <c r="Q71" s="1949"/>
      <c r="R71" s="1949"/>
    </row>
    <row r="72" spans="2:18" s="62" customFormat="1" ht="15" customHeight="1">
      <c r="B72" s="160" t="s">
        <v>171</v>
      </c>
      <c r="C72" s="1882" t="s">
        <v>170</v>
      </c>
      <c r="D72" s="1882"/>
      <c r="E72" s="1882"/>
      <c r="F72" s="1882"/>
      <c r="G72" s="1882"/>
      <c r="H72" s="1882"/>
      <c r="I72" s="1882"/>
      <c r="J72" s="1882"/>
      <c r="K72" s="1882"/>
      <c r="L72" s="1882"/>
      <c r="M72" s="1882"/>
      <c r="N72" s="1882"/>
      <c r="O72" s="1882"/>
      <c r="P72" s="1882"/>
      <c r="Q72" s="1882"/>
      <c r="R72" s="1882"/>
    </row>
    <row r="73" spans="2:18" s="148" customFormat="1" ht="15" customHeight="1">
      <c r="B73" s="160" t="s">
        <v>169</v>
      </c>
      <c r="C73" s="1882" t="s">
        <v>168</v>
      </c>
      <c r="D73" s="1882"/>
      <c r="E73" s="1882"/>
      <c r="F73" s="1882"/>
      <c r="G73" s="1882"/>
      <c r="H73" s="1882"/>
      <c r="I73" s="1882"/>
      <c r="J73" s="1882"/>
      <c r="K73" s="1882"/>
      <c r="L73" s="1882"/>
      <c r="M73" s="1882"/>
      <c r="N73" s="1882"/>
      <c r="O73" s="1882"/>
      <c r="P73" s="1882"/>
      <c r="Q73" s="1882"/>
      <c r="R73" s="1882"/>
    </row>
    <row r="74" spans="2:18" s="62" customFormat="1" ht="16.350000000000001" customHeight="1">
      <c r="B74" s="160" t="s">
        <v>167</v>
      </c>
      <c r="C74" s="1882" t="s">
        <v>166</v>
      </c>
      <c r="D74" s="1882"/>
      <c r="E74" s="1882"/>
      <c r="F74" s="1882"/>
      <c r="G74" s="1882"/>
      <c r="H74" s="1882"/>
      <c r="I74" s="1882"/>
      <c r="J74" s="1882"/>
      <c r="K74" s="1882"/>
      <c r="L74" s="1882"/>
      <c r="M74" s="1882"/>
      <c r="N74" s="1882"/>
      <c r="O74" s="1882"/>
      <c r="P74" s="1882"/>
      <c r="Q74" s="1882"/>
      <c r="R74" s="1882"/>
    </row>
    <row r="75" spans="2:18" s="148" customFormat="1" ht="17.100000000000001" customHeight="1">
      <c r="B75" s="160" t="s">
        <v>165</v>
      </c>
      <c r="C75" s="1882" t="s">
        <v>164</v>
      </c>
      <c r="D75" s="1882"/>
      <c r="E75" s="1882"/>
      <c r="F75" s="1882"/>
      <c r="G75" s="1882"/>
      <c r="H75" s="1882"/>
      <c r="I75" s="1882"/>
      <c r="J75" s="1882"/>
      <c r="K75" s="1882"/>
      <c r="L75" s="1882"/>
      <c r="M75" s="1882"/>
      <c r="N75" s="1882"/>
      <c r="O75" s="1882"/>
      <c r="P75" s="1882"/>
      <c r="Q75" s="1882"/>
      <c r="R75" s="1882"/>
    </row>
    <row r="76" spans="2:18" s="148" customFormat="1" ht="15" hidden="1" customHeight="1">
      <c r="B76" s="160"/>
    </row>
    <row r="77" spans="2:18" s="148" customFormat="1" ht="6" hidden="1" customHeight="1">
      <c r="B77" s="159"/>
      <c r="C77" s="5"/>
      <c r="D77" s="158"/>
      <c r="G77" s="157"/>
      <c r="H77" s="157"/>
      <c r="I77" s="156"/>
      <c r="J77" s="156"/>
      <c r="K77" s="155"/>
      <c r="L77" s="155"/>
      <c r="M77" s="155"/>
      <c r="N77" s="155"/>
      <c r="O77" s="155"/>
      <c r="P77" s="155"/>
      <c r="Q77" s="155"/>
      <c r="R77" s="155"/>
    </row>
    <row r="78" spans="2:18" s="148" customFormat="1" hidden="1">
      <c r="B78" s="154"/>
      <c r="C78" s="153"/>
      <c r="D78" s="152"/>
      <c r="G78" s="150"/>
      <c r="H78" s="150"/>
      <c r="I78" s="151"/>
      <c r="J78" s="151"/>
      <c r="K78" s="150"/>
      <c r="L78" s="150"/>
      <c r="M78" s="149"/>
      <c r="N78" s="149"/>
      <c r="O78" s="149"/>
      <c r="P78" s="149"/>
      <c r="Q78" s="149"/>
      <c r="R78" s="149"/>
    </row>
    <row r="79" spans="2:18" s="148" customFormat="1" ht="12.75" hidden="1">
      <c r="C79" s="153"/>
      <c r="D79" s="152"/>
      <c r="G79" s="150"/>
      <c r="H79" s="150"/>
      <c r="I79" s="151"/>
      <c r="J79" s="151"/>
      <c r="K79" s="150"/>
      <c r="L79" s="150"/>
      <c r="M79" s="149"/>
      <c r="N79" s="149"/>
      <c r="O79" s="149"/>
      <c r="P79" s="149"/>
      <c r="Q79" s="149"/>
      <c r="R79" s="149"/>
    </row>
    <row r="80" spans="2:18" s="148" customFormat="1" ht="12.75" hidden="1">
      <c r="C80" s="153"/>
      <c r="D80" s="152"/>
      <c r="G80" s="150"/>
      <c r="H80" s="150"/>
      <c r="I80" s="151"/>
      <c r="J80" s="151"/>
      <c r="K80" s="150"/>
      <c r="L80" s="150"/>
      <c r="M80" s="149"/>
      <c r="N80" s="149"/>
      <c r="O80" s="149"/>
      <c r="P80" s="149"/>
      <c r="Q80" s="149"/>
      <c r="R80" s="149"/>
    </row>
    <row r="81" spans="3:18" s="148" customFormat="1" ht="12.75" hidden="1">
      <c r="C81" s="153"/>
      <c r="D81" s="152"/>
      <c r="G81" s="150"/>
      <c r="H81" s="150"/>
      <c r="I81" s="151"/>
      <c r="J81" s="151"/>
      <c r="K81" s="150"/>
      <c r="L81" s="150"/>
      <c r="M81" s="149"/>
      <c r="N81" s="149"/>
      <c r="O81" s="149"/>
      <c r="P81" s="149"/>
      <c r="Q81" s="149"/>
      <c r="R81" s="149"/>
    </row>
    <row r="82" spans="3:18" s="148" customFormat="1" ht="12.75" hidden="1">
      <c r="C82" s="153"/>
      <c r="D82" s="152"/>
      <c r="G82" s="150"/>
      <c r="H82" s="150"/>
      <c r="I82" s="151"/>
      <c r="J82" s="151"/>
      <c r="K82" s="150"/>
      <c r="L82" s="150"/>
      <c r="M82" s="149"/>
      <c r="N82" s="149"/>
      <c r="O82" s="149"/>
      <c r="P82" s="149"/>
      <c r="Q82" s="149"/>
      <c r="R82" s="149"/>
    </row>
    <row r="83" spans="3:18" s="148" customFormat="1" ht="12.75" hidden="1">
      <c r="C83" s="153"/>
      <c r="D83" s="152"/>
      <c r="G83" s="150"/>
      <c r="H83" s="150"/>
      <c r="I83" s="151"/>
      <c r="J83" s="151"/>
      <c r="K83" s="150"/>
      <c r="L83" s="150"/>
      <c r="M83" s="149"/>
      <c r="N83" s="149"/>
      <c r="O83" s="149"/>
      <c r="P83" s="149"/>
      <c r="Q83" s="149"/>
      <c r="R83" s="149"/>
    </row>
    <row r="84" spans="3:18" s="148" customFormat="1" ht="12.75" hidden="1">
      <c r="C84" s="153"/>
      <c r="D84" s="152"/>
      <c r="G84" s="150"/>
      <c r="H84" s="150"/>
      <c r="I84" s="151"/>
      <c r="J84" s="151"/>
      <c r="K84" s="150"/>
      <c r="L84" s="150"/>
      <c r="M84" s="149"/>
      <c r="N84" s="149"/>
      <c r="O84" s="149"/>
      <c r="P84" s="149"/>
      <c r="Q84" s="149"/>
      <c r="R84" s="149"/>
    </row>
    <row r="85" spans="3:18" s="148" customFormat="1" ht="12.75" hidden="1">
      <c r="C85" s="153"/>
      <c r="D85" s="152"/>
      <c r="G85" s="150"/>
      <c r="H85" s="150"/>
      <c r="I85" s="151"/>
      <c r="J85" s="151"/>
      <c r="K85" s="150"/>
      <c r="L85" s="150"/>
      <c r="M85" s="149"/>
      <c r="N85" s="149"/>
      <c r="O85" s="149"/>
      <c r="P85" s="149"/>
      <c r="Q85" s="149"/>
      <c r="R85" s="149"/>
    </row>
    <row r="86" spans="3:18" s="148" customFormat="1" ht="12.75" hidden="1">
      <c r="C86" s="153"/>
      <c r="D86" s="152"/>
      <c r="G86" s="150"/>
      <c r="H86" s="150"/>
      <c r="I86" s="151"/>
      <c r="J86" s="151"/>
      <c r="K86" s="150"/>
      <c r="L86" s="150"/>
      <c r="M86" s="149"/>
      <c r="N86" s="149"/>
      <c r="O86" s="149"/>
      <c r="P86" s="149"/>
      <c r="Q86" s="149"/>
      <c r="R86" s="149"/>
    </row>
    <row r="87" spans="3:18" s="148" customFormat="1" ht="12.75" hidden="1">
      <c r="C87" s="153"/>
      <c r="D87" s="152"/>
      <c r="G87" s="150"/>
      <c r="H87" s="150"/>
      <c r="I87" s="151"/>
      <c r="J87" s="151"/>
      <c r="K87" s="150"/>
      <c r="L87" s="150"/>
      <c r="M87" s="149"/>
      <c r="N87" s="149"/>
      <c r="O87" s="149"/>
      <c r="P87" s="149"/>
      <c r="Q87" s="149"/>
      <c r="R87" s="149"/>
    </row>
    <row r="88" spans="3:18" s="148" customFormat="1" ht="12.75" hidden="1">
      <c r="C88" s="153"/>
      <c r="D88" s="152"/>
      <c r="G88" s="150"/>
      <c r="H88" s="150"/>
      <c r="I88" s="151"/>
      <c r="J88" s="151"/>
      <c r="K88" s="150"/>
      <c r="L88" s="150"/>
      <c r="M88" s="149"/>
      <c r="N88" s="149"/>
      <c r="O88" s="149"/>
      <c r="P88" s="149"/>
      <c r="Q88" s="149"/>
      <c r="R88" s="149"/>
    </row>
    <row r="89" spans="3:18" s="148" customFormat="1" ht="12.75" hidden="1">
      <c r="C89" s="153"/>
      <c r="D89" s="152"/>
      <c r="G89" s="150"/>
      <c r="H89" s="150"/>
      <c r="I89" s="151"/>
      <c r="J89" s="151"/>
      <c r="K89" s="150"/>
      <c r="L89" s="150"/>
      <c r="M89" s="149"/>
      <c r="N89" s="149"/>
      <c r="O89" s="149"/>
      <c r="P89" s="149"/>
      <c r="Q89" s="149"/>
      <c r="R89" s="149"/>
    </row>
    <row r="90" spans="3:18" s="148" customFormat="1" ht="12.75" hidden="1">
      <c r="C90" s="153"/>
      <c r="D90" s="152"/>
      <c r="G90" s="150"/>
      <c r="H90" s="150"/>
      <c r="I90" s="151"/>
      <c r="J90" s="151"/>
      <c r="K90" s="150"/>
      <c r="L90" s="150"/>
      <c r="M90" s="149"/>
      <c r="N90" s="149"/>
      <c r="O90" s="149"/>
      <c r="P90" s="149"/>
      <c r="Q90" s="149"/>
      <c r="R90" s="149"/>
    </row>
    <row r="91" spans="3:18" s="148" customFormat="1" ht="12.75" hidden="1">
      <c r="C91" s="153"/>
      <c r="D91" s="152"/>
      <c r="G91" s="150"/>
      <c r="H91" s="150"/>
      <c r="I91" s="151"/>
      <c r="J91" s="151"/>
      <c r="K91" s="150"/>
      <c r="L91" s="150"/>
      <c r="M91" s="149"/>
      <c r="N91" s="149"/>
      <c r="O91" s="149"/>
      <c r="P91" s="149"/>
      <c r="Q91" s="149"/>
      <c r="R91" s="149"/>
    </row>
    <row r="92" spans="3:18" s="148" customFormat="1" ht="12.75" hidden="1">
      <c r="C92" s="153"/>
      <c r="D92" s="152"/>
      <c r="G92" s="150"/>
      <c r="H92" s="150"/>
      <c r="I92" s="151"/>
      <c r="J92" s="151"/>
      <c r="K92" s="150"/>
      <c r="L92" s="150"/>
      <c r="M92" s="149"/>
      <c r="N92" s="149"/>
      <c r="O92" s="149"/>
      <c r="P92" s="149"/>
      <c r="Q92" s="149"/>
      <c r="R92" s="149"/>
    </row>
    <row r="93" spans="3:18" s="148" customFormat="1" ht="12.75" hidden="1">
      <c r="C93" s="153"/>
      <c r="D93" s="152"/>
      <c r="G93" s="150"/>
      <c r="H93" s="150"/>
      <c r="I93" s="151"/>
      <c r="J93" s="151"/>
      <c r="K93" s="150"/>
      <c r="L93" s="150"/>
      <c r="M93" s="149"/>
      <c r="N93" s="149"/>
      <c r="O93" s="149"/>
      <c r="P93" s="149"/>
      <c r="Q93" s="149"/>
      <c r="R93" s="149"/>
    </row>
    <row r="94" spans="3:18" s="148" customFormat="1" ht="12.75" hidden="1">
      <c r="C94" s="153"/>
      <c r="D94" s="152"/>
      <c r="G94" s="150"/>
      <c r="H94" s="150"/>
      <c r="I94" s="151"/>
      <c r="J94" s="151"/>
      <c r="K94" s="150"/>
      <c r="L94" s="150"/>
      <c r="M94" s="149"/>
      <c r="N94" s="149"/>
      <c r="O94" s="149"/>
      <c r="P94" s="149"/>
      <c r="Q94" s="149"/>
      <c r="R94" s="149"/>
    </row>
    <row r="95" spans="3:18" s="148" customFormat="1" ht="12.75" hidden="1">
      <c r="C95" s="153"/>
      <c r="D95" s="152"/>
      <c r="G95" s="150"/>
      <c r="H95" s="150"/>
      <c r="I95" s="151"/>
      <c r="J95" s="151"/>
      <c r="K95" s="150"/>
      <c r="L95" s="150"/>
      <c r="M95" s="149"/>
      <c r="N95" s="149"/>
      <c r="O95" s="149"/>
      <c r="P95" s="149"/>
      <c r="Q95" s="149"/>
      <c r="R95" s="149"/>
    </row>
    <row r="96" spans="3:18" s="148" customFormat="1" ht="12.75" hidden="1">
      <c r="C96" s="153"/>
      <c r="D96" s="152"/>
      <c r="G96" s="150"/>
      <c r="H96" s="150"/>
      <c r="I96" s="151"/>
      <c r="J96" s="151"/>
      <c r="K96" s="150"/>
      <c r="L96" s="150"/>
      <c r="M96" s="149"/>
      <c r="N96" s="149"/>
      <c r="O96" s="149"/>
      <c r="P96" s="149"/>
      <c r="Q96" s="149"/>
      <c r="R96" s="149"/>
    </row>
    <row r="97" spans="3:18" s="148" customFormat="1" ht="12.75" hidden="1">
      <c r="C97" s="153"/>
      <c r="D97" s="152"/>
      <c r="G97" s="150"/>
      <c r="H97" s="150"/>
      <c r="I97" s="151"/>
      <c r="J97" s="151"/>
      <c r="K97" s="150"/>
      <c r="L97" s="150"/>
      <c r="M97" s="149"/>
      <c r="N97" s="149"/>
      <c r="O97" s="149"/>
      <c r="P97" s="149"/>
      <c r="Q97" s="149"/>
      <c r="R97" s="149"/>
    </row>
    <row r="98" spans="3:18" s="148" customFormat="1" ht="12.75" hidden="1">
      <c r="C98" s="153"/>
      <c r="D98" s="152"/>
      <c r="G98" s="150"/>
      <c r="H98" s="150"/>
      <c r="I98" s="151"/>
      <c r="J98" s="151"/>
      <c r="K98" s="150"/>
      <c r="L98" s="150"/>
      <c r="M98" s="149"/>
      <c r="N98" s="149"/>
      <c r="O98" s="149"/>
      <c r="P98" s="149"/>
      <c r="Q98" s="149"/>
      <c r="R98" s="149"/>
    </row>
    <row r="99" spans="3:18" s="148" customFormat="1" ht="12.75" hidden="1">
      <c r="C99" s="153"/>
      <c r="D99" s="152"/>
      <c r="G99" s="150"/>
      <c r="H99" s="150"/>
      <c r="I99" s="151"/>
      <c r="J99" s="151"/>
      <c r="K99" s="150"/>
      <c r="L99" s="150"/>
      <c r="M99" s="149"/>
      <c r="N99" s="149"/>
      <c r="O99" s="149"/>
      <c r="P99" s="149"/>
      <c r="Q99" s="149"/>
      <c r="R99" s="149"/>
    </row>
    <row r="100" spans="3:18" s="148" customFormat="1" ht="12.75" hidden="1">
      <c r="C100" s="153"/>
      <c r="D100" s="152"/>
      <c r="G100" s="150"/>
      <c r="H100" s="150"/>
      <c r="I100" s="151"/>
      <c r="J100" s="151"/>
      <c r="K100" s="150"/>
      <c r="L100" s="150"/>
      <c r="M100" s="149"/>
      <c r="N100" s="149"/>
      <c r="O100" s="149"/>
      <c r="P100" s="149"/>
      <c r="Q100" s="149"/>
      <c r="R100" s="149"/>
    </row>
    <row r="101" spans="3:18" s="148" customFormat="1" ht="12.75" hidden="1">
      <c r="C101" s="153"/>
      <c r="D101" s="152"/>
      <c r="G101" s="150"/>
      <c r="H101" s="150"/>
      <c r="I101" s="151"/>
      <c r="J101" s="151"/>
      <c r="K101" s="150"/>
      <c r="L101" s="150"/>
      <c r="M101" s="149"/>
      <c r="N101" s="149"/>
      <c r="O101" s="149"/>
      <c r="P101" s="149"/>
      <c r="Q101" s="149"/>
      <c r="R101" s="149"/>
    </row>
    <row r="102" spans="3:18" s="148" customFormat="1" ht="12.75" hidden="1">
      <c r="C102" s="153"/>
      <c r="D102" s="152"/>
      <c r="G102" s="150"/>
      <c r="H102" s="150"/>
      <c r="I102" s="151"/>
      <c r="J102" s="151"/>
      <c r="K102" s="150"/>
      <c r="L102" s="150"/>
      <c r="M102" s="149"/>
      <c r="N102" s="149"/>
      <c r="O102" s="149"/>
      <c r="P102" s="149"/>
      <c r="Q102" s="149"/>
      <c r="R102" s="149"/>
    </row>
    <row r="103" spans="3:18" s="148" customFormat="1" ht="12.75" hidden="1">
      <c r="C103" s="153"/>
      <c r="D103" s="152"/>
      <c r="G103" s="150"/>
      <c r="H103" s="150"/>
      <c r="I103" s="151"/>
      <c r="J103" s="151"/>
      <c r="K103" s="150"/>
      <c r="L103" s="150"/>
      <c r="M103" s="149"/>
      <c r="N103" s="149"/>
      <c r="O103" s="149"/>
      <c r="P103" s="149"/>
      <c r="Q103" s="149"/>
      <c r="R103" s="149"/>
    </row>
    <row r="104" spans="3:18" s="148" customFormat="1" ht="12.75" hidden="1">
      <c r="C104" s="153"/>
      <c r="D104" s="152"/>
      <c r="G104" s="150"/>
      <c r="H104" s="150"/>
      <c r="I104" s="151"/>
      <c r="J104" s="151"/>
      <c r="K104" s="150"/>
      <c r="L104" s="150"/>
      <c r="M104" s="149"/>
      <c r="N104" s="149"/>
      <c r="O104" s="149"/>
      <c r="P104" s="149"/>
      <c r="Q104" s="149"/>
      <c r="R104" s="149"/>
    </row>
    <row r="105" spans="3:18" s="148" customFormat="1" ht="12.75" hidden="1">
      <c r="C105" s="153"/>
      <c r="D105" s="152"/>
      <c r="G105" s="150"/>
      <c r="H105" s="150"/>
      <c r="I105" s="151"/>
      <c r="J105" s="151"/>
      <c r="K105" s="150"/>
      <c r="L105" s="150"/>
      <c r="M105" s="149"/>
      <c r="N105" s="149"/>
      <c r="O105" s="149"/>
      <c r="P105" s="149"/>
      <c r="Q105" s="149"/>
      <c r="R105" s="149"/>
    </row>
    <row r="106" spans="3:18" s="148" customFormat="1" ht="12.75" hidden="1">
      <c r="C106" s="153"/>
      <c r="D106" s="152"/>
      <c r="G106" s="150"/>
      <c r="H106" s="150"/>
      <c r="I106" s="151"/>
      <c r="J106" s="151"/>
      <c r="K106" s="150"/>
      <c r="L106" s="150"/>
      <c r="M106" s="149"/>
      <c r="N106" s="149"/>
      <c r="O106" s="149"/>
      <c r="P106" s="149"/>
      <c r="Q106" s="149"/>
      <c r="R106" s="149"/>
    </row>
    <row r="107" spans="3:18" s="148" customFormat="1" ht="12.75" hidden="1">
      <c r="C107" s="153"/>
      <c r="D107" s="152"/>
      <c r="G107" s="150"/>
      <c r="H107" s="150"/>
      <c r="I107" s="151"/>
      <c r="J107" s="151"/>
      <c r="K107" s="150"/>
      <c r="L107" s="150"/>
      <c r="M107" s="149"/>
      <c r="N107" s="149"/>
      <c r="O107" s="149"/>
      <c r="P107" s="149"/>
      <c r="Q107" s="149"/>
      <c r="R107" s="149"/>
    </row>
    <row r="108" spans="3:18" s="148" customFormat="1" ht="12.75" hidden="1">
      <c r="C108" s="153"/>
      <c r="D108" s="152"/>
      <c r="G108" s="150"/>
      <c r="H108" s="150"/>
      <c r="I108" s="151"/>
      <c r="J108" s="151"/>
      <c r="K108" s="150"/>
      <c r="L108" s="150"/>
      <c r="M108" s="149"/>
      <c r="N108" s="149"/>
      <c r="O108" s="149"/>
      <c r="P108" s="149"/>
      <c r="Q108" s="149"/>
      <c r="R108" s="149"/>
    </row>
    <row r="109" spans="3:18" s="148" customFormat="1" ht="12.75" hidden="1">
      <c r="C109" s="153"/>
      <c r="D109" s="152"/>
      <c r="G109" s="150"/>
      <c r="H109" s="150"/>
      <c r="I109" s="151"/>
      <c r="J109" s="151"/>
      <c r="K109" s="150"/>
      <c r="L109" s="150"/>
      <c r="M109" s="149"/>
      <c r="N109" s="149"/>
      <c r="O109" s="149"/>
      <c r="P109" s="149"/>
      <c r="Q109" s="149"/>
      <c r="R109" s="149"/>
    </row>
  </sheetData>
  <mergeCells count="26">
    <mergeCell ref="C37:C39"/>
    <mergeCell ref="C41:C43"/>
    <mergeCell ref="C45:C47"/>
    <mergeCell ref="C75:R75"/>
    <mergeCell ref="C74:R74"/>
    <mergeCell ref="C73:R73"/>
    <mergeCell ref="C72:R72"/>
    <mergeCell ref="C71:R71"/>
    <mergeCell ref="C33:C35"/>
    <mergeCell ref="C23:C26"/>
    <mergeCell ref="C13:C16"/>
    <mergeCell ref="C18:C21"/>
    <mergeCell ref="C8:C11"/>
    <mergeCell ref="E3:P3"/>
    <mergeCell ref="Q3:R3"/>
    <mergeCell ref="Q4:R4"/>
    <mergeCell ref="G5:H5"/>
    <mergeCell ref="C29:C31"/>
    <mergeCell ref="O4:P4"/>
    <mergeCell ref="E5:F5"/>
    <mergeCell ref="I4:L4"/>
    <mergeCell ref="M4:N4"/>
    <mergeCell ref="I5:J5"/>
    <mergeCell ref="K5:L5"/>
    <mergeCell ref="E4:H4"/>
    <mergeCell ref="B5:C5"/>
  </mergeCells>
  <hyperlinks>
    <hyperlink ref="B1" location="ToC!A1" display="Back to Table of Contents" xr:uid="{CA7B3436-C2EC-492C-9F62-15C10AAD951C}"/>
  </hyperlinks>
  <pageMargins left="0.5" right="0.5" top="0.5" bottom="0.5" header="0.25" footer="0.3"/>
  <pageSetup scale="60" orientation="landscape" r:id="rId1"/>
  <headerFooter>
    <oddFooter>&amp;L&amp;G&amp;CSupplementary Regulatory Capital Disclosure&amp;R 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C0E14-C626-47B3-A1DF-CD05E003EE71}">
  <sheetPr codeName="Sheet6">
    <tabColor theme="5"/>
    <pageSetUpPr fitToPage="1"/>
  </sheetPr>
  <dimension ref="A1:K1048575"/>
  <sheetViews>
    <sheetView zoomScale="115" zoomScaleNormal="115" workbookViewId="0"/>
  </sheetViews>
  <sheetFormatPr defaultColWidth="0" defaultRowHeight="15" zeroHeight="1"/>
  <cols>
    <col min="1" max="1" width="1.5703125" style="1" customWidth="1"/>
    <col min="2" max="2" width="5" style="1" customWidth="1"/>
    <col min="3" max="3" width="64.5703125" style="1" customWidth="1"/>
    <col min="4" max="6" width="11.42578125" style="1" customWidth="1"/>
    <col min="7" max="7" width="12.42578125" style="1" customWidth="1"/>
    <col min="8" max="8" width="1" style="1" customWidth="1"/>
    <col min="9" max="11" width="0" style="1" hidden="1" customWidth="1"/>
    <col min="12" max="16384" width="8.5703125" style="1" hidden="1"/>
  </cols>
  <sheetData>
    <row r="1" spans="2:8" ht="12" customHeight="1">
      <c r="B1" s="141" t="s">
        <v>126</v>
      </c>
    </row>
    <row r="2" spans="2:8" s="49" customFormat="1" ht="20.100000000000001" customHeight="1">
      <c r="B2" s="366" t="s">
        <v>236</v>
      </c>
      <c r="C2" s="365"/>
      <c r="D2" s="365"/>
      <c r="E2" s="365"/>
      <c r="F2" s="365"/>
      <c r="G2" s="364"/>
      <c r="H2" s="363"/>
    </row>
    <row r="3" spans="2:8">
      <c r="B3" s="1883" t="s">
        <v>162</v>
      </c>
      <c r="C3" s="1884"/>
      <c r="D3" s="362" t="s">
        <v>235</v>
      </c>
      <c r="E3" s="361" t="s">
        <v>234</v>
      </c>
      <c r="F3" s="360" t="s">
        <v>233</v>
      </c>
      <c r="G3" s="359" t="s">
        <v>232</v>
      </c>
    </row>
    <row r="4" spans="2:8">
      <c r="B4" s="1885"/>
      <c r="C4" s="1886"/>
      <c r="D4" s="358" t="str">
        <f>CurrQtr</f>
        <v>Q3 2022</v>
      </c>
      <c r="E4" s="357" t="str">
        <f>LastQtr</f>
        <v>Q2 2022</v>
      </c>
      <c r="F4" s="356" t="str">
        <f>Last2Qtr</f>
        <v>Q1 2022</v>
      </c>
      <c r="G4" s="355" t="str">
        <f>Last3Qtr</f>
        <v>Q4 2021</v>
      </c>
    </row>
    <row r="5" spans="2:8" ht="15" customHeight="1">
      <c r="B5" s="1888" t="s">
        <v>231</v>
      </c>
      <c r="C5" s="1889"/>
      <c r="D5" s="354"/>
      <c r="E5" s="353"/>
      <c r="F5" s="352"/>
      <c r="G5" s="351"/>
    </row>
    <row r="6" spans="2:8">
      <c r="B6" s="340">
        <v>1</v>
      </c>
      <c r="C6" s="339" t="s">
        <v>230</v>
      </c>
      <c r="D6" s="350">
        <v>128800</v>
      </c>
      <c r="E6" s="349">
        <v>133841</v>
      </c>
      <c r="F6" s="348">
        <v>122613</v>
      </c>
      <c r="G6" s="347">
        <v>115681</v>
      </c>
    </row>
    <row r="7" spans="2:8" ht="25.5">
      <c r="B7" s="340" t="s">
        <v>229</v>
      </c>
      <c r="C7" s="339" t="s">
        <v>228</v>
      </c>
      <c r="D7" s="350">
        <v>128800</v>
      </c>
      <c r="E7" s="349">
        <v>133841</v>
      </c>
      <c r="F7" s="348">
        <v>122613</v>
      </c>
      <c r="G7" s="347">
        <v>115681</v>
      </c>
    </row>
    <row r="8" spans="2:8">
      <c r="B8" s="340">
        <v>2</v>
      </c>
      <c r="C8" s="339" t="s">
        <v>227</v>
      </c>
      <c r="D8" s="350">
        <v>452800</v>
      </c>
      <c r="E8" s="349">
        <v>445273</v>
      </c>
      <c r="F8" s="348">
        <v>433682</v>
      </c>
      <c r="G8" s="347">
        <v>416105</v>
      </c>
    </row>
    <row r="9" spans="2:8">
      <c r="B9" s="340">
        <v>3</v>
      </c>
      <c r="C9" s="339" t="s">
        <v>226</v>
      </c>
      <c r="D9" s="344">
        <v>0.28399999999999997</v>
      </c>
      <c r="E9" s="343">
        <v>0.30058189021117382</v>
      </c>
      <c r="F9" s="346">
        <v>0.28272559156248128</v>
      </c>
      <c r="G9" s="345">
        <v>0.27800915634275003</v>
      </c>
    </row>
    <row r="10" spans="2:8" ht="33.6" customHeight="1">
      <c r="B10" s="340" t="s">
        <v>225</v>
      </c>
      <c r="C10" s="339" t="s">
        <v>224</v>
      </c>
      <c r="D10" s="344">
        <v>0.28399999999999997</v>
      </c>
      <c r="E10" s="343">
        <v>0.30058189021117382</v>
      </c>
      <c r="F10" s="342">
        <v>0.28272559156248128</v>
      </c>
      <c r="G10" s="341">
        <v>0.27800915634275003</v>
      </c>
    </row>
    <row r="11" spans="2:8" ht="18.600000000000001" customHeight="1">
      <c r="B11" s="340">
        <v>4</v>
      </c>
      <c r="C11" s="339" t="s">
        <v>223</v>
      </c>
      <c r="D11" s="350">
        <v>1388823</v>
      </c>
      <c r="E11" s="349">
        <v>1360184</v>
      </c>
      <c r="F11" s="348">
        <v>1308247</v>
      </c>
      <c r="G11" s="347">
        <v>1201766</v>
      </c>
    </row>
    <row r="12" spans="2:8">
      <c r="B12" s="340">
        <v>5</v>
      </c>
      <c r="C12" s="339" t="s">
        <v>222</v>
      </c>
      <c r="D12" s="344">
        <v>9.2999999999999999E-2</v>
      </c>
      <c r="E12" s="343">
        <v>9.8399187168794811E-2</v>
      </c>
      <c r="F12" s="346">
        <v>9.372312720762975E-2</v>
      </c>
      <c r="G12" s="345">
        <v>9.6259171918659708E-2</v>
      </c>
    </row>
    <row r="13" spans="2:8" ht="41.25" customHeight="1">
      <c r="B13" s="340" t="s">
        <v>221</v>
      </c>
      <c r="C13" s="339" t="s">
        <v>220</v>
      </c>
      <c r="D13" s="344">
        <v>9.2999999999999999E-2</v>
      </c>
      <c r="E13" s="343">
        <v>9.8399187168794811E-2</v>
      </c>
      <c r="F13" s="342">
        <v>9.372312720762975E-2</v>
      </c>
      <c r="G13" s="341">
        <v>9.6259171918659708E-2</v>
      </c>
    </row>
    <row r="14" spans="2:8" ht="25.5">
      <c r="B14" s="340" t="s">
        <v>219</v>
      </c>
      <c r="C14" s="339" t="s">
        <v>218</v>
      </c>
      <c r="D14" s="338" t="s">
        <v>217</v>
      </c>
      <c r="E14" s="337" t="s">
        <v>217</v>
      </c>
      <c r="F14" s="336" t="s">
        <v>217</v>
      </c>
      <c r="G14" s="335" t="s">
        <v>217</v>
      </c>
    </row>
    <row r="15" spans="2:8" ht="25.5">
      <c r="B15" s="340" t="s">
        <v>216</v>
      </c>
      <c r="C15" s="339" t="s">
        <v>215</v>
      </c>
      <c r="D15" s="338" t="s">
        <v>214</v>
      </c>
      <c r="E15" s="337" t="s">
        <v>214</v>
      </c>
      <c r="F15" s="336" t="s">
        <v>214</v>
      </c>
      <c r="G15" s="335" t="s">
        <v>214</v>
      </c>
    </row>
    <row r="16" spans="2:8" ht="66.75" customHeight="1">
      <c r="B16" s="334" t="s">
        <v>213</v>
      </c>
      <c r="C16" s="333" t="s">
        <v>212</v>
      </c>
      <c r="D16" s="332" t="s">
        <v>136</v>
      </c>
      <c r="E16" s="331" t="s">
        <v>136</v>
      </c>
      <c r="F16" s="330" t="s">
        <v>136</v>
      </c>
      <c r="G16" s="329" t="s">
        <v>136</v>
      </c>
    </row>
    <row r="17" spans="2:7" ht="6.6" customHeight="1">
      <c r="B17" s="1887"/>
      <c r="C17" s="1887"/>
      <c r="D17" s="1887"/>
      <c r="E17" s="1887"/>
      <c r="F17" s="1887"/>
      <c r="G17" s="1887"/>
    </row>
    <row r="1048575" ht="16.350000000000001" hidden="1" customHeight="1"/>
  </sheetData>
  <mergeCells count="3">
    <mergeCell ref="B3:C4"/>
    <mergeCell ref="B17:G17"/>
    <mergeCell ref="B5:C5"/>
  </mergeCells>
  <hyperlinks>
    <hyperlink ref="B1" location="ToC!A1" display="Back to Table of Contents" xr:uid="{32CBF63C-55AB-4D29-8575-85E909D7F494}"/>
  </hyperlinks>
  <pageMargins left="0.5" right="0.5" top="0.5" bottom="0.5" header="0.25" footer="0.3"/>
  <pageSetup orientation="landscape" r:id="rId1"/>
  <headerFooter>
    <oddFooter>&amp;L&amp;G&amp;CSupplementary Regulatory Capital Disclosure&amp;R 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D3696-93E6-4260-A87E-C036FFAE1EC2}">
  <sheetPr codeName="Sheet7"/>
  <dimension ref="A1:L429"/>
  <sheetViews>
    <sheetView zoomScaleNormal="100" zoomScaleSheetLayoutView="81" workbookViewId="0"/>
  </sheetViews>
  <sheetFormatPr defaultColWidth="0" defaultRowHeight="11.25" zeroHeight="1"/>
  <cols>
    <col min="1" max="1" width="1.5703125" style="367" customWidth="1"/>
    <col min="2" max="2" width="7.42578125" style="367" customWidth="1"/>
    <col min="3" max="3" width="91.42578125" style="369" customWidth="1"/>
    <col min="4" max="4" width="12.42578125" style="369" customWidth="1"/>
    <col min="5" max="5" width="9.42578125" style="367" customWidth="1"/>
    <col min="6" max="6" width="10.42578125" style="367" customWidth="1"/>
    <col min="7" max="7" width="11" style="368" customWidth="1"/>
    <col min="8" max="8" width="9.42578125" style="367" customWidth="1"/>
    <col min="9" max="9" width="1.5703125" style="367" customWidth="1"/>
    <col min="10" max="12" width="0" style="367" hidden="1" customWidth="1"/>
    <col min="13" max="16384" width="8.5703125" style="367" hidden="1"/>
  </cols>
  <sheetData>
    <row r="1" spans="2:9" ht="12" customHeight="1">
      <c r="B1" s="141" t="s">
        <v>126</v>
      </c>
    </row>
    <row r="2" spans="2:9" s="435" customFormat="1" ht="20.100000000000001" customHeight="1">
      <c r="B2" s="439" t="s">
        <v>111</v>
      </c>
      <c r="C2" s="438"/>
      <c r="D2" s="438"/>
      <c r="E2" s="438"/>
      <c r="F2" s="438"/>
      <c r="G2" s="438"/>
      <c r="H2" s="437"/>
      <c r="I2" s="436"/>
    </row>
    <row r="3" spans="2:9" ht="101.1" customHeight="1">
      <c r="B3" s="434" t="s">
        <v>385</v>
      </c>
      <c r="C3" s="433" t="s">
        <v>384</v>
      </c>
      <c r="D3" s="433" t="s">
        <v>122</v>
      </c>
      <c r="E3" s="432" t="s">
        <v>383</v>
      </c>
      <c r="F3" s="432" t="s">
        <v>382</v>
      </c>
      <c r="G3" s="431" t="s">
        <v>381</v>
      </c>
      <c r="H3" s="430" t="s">
        <v>380</v>
      </c>
    </row>
    <row r="4" spans="2:9" s="2" customFormat="1" ht="14.85" customHeight="1">
      <c r="B4" s="400"/>
      <c r="C4" s="378"/>
      <c r="D4" s="378"/>
      <c r="E4" s="1890" t="s">
        <v>379</v>
      </c>
      <c r="F4" s="1890"/>
      <c r="G4" s="1890"/>
      <c r="H4" s="1891"/>
      <c r="I4" s="375"/>
    </row>
    <row r="5" spans="2:9" s="2" customFormat="1" ht="15.75">
      <c r="B5" s="429"/>
      <c r="C5" s="388" t="s">
        <v>378</v>
      </c>
      <c r="D5" s="387" t="s">
        <v>238</v>
      </c>
      <c r="E5" s="428"/>
      <c r="F5" s="428"/>
      <c r="G5" s="428"/>
      <c r="H5" s="427"/>
      <c r="I5" s="375"/>
    </row>
    <row r="6" spans="2:9" s="2" customFormat="1" ht="12.75">
      <c r="B6" s="1894" t="s">
        <v>377</v>
      </c>
      <c r="C6" s="1898"/>
      <c r="D6" s="426" t="s">
        <v>238</v>
      </c>
      <c r="E6" s="425"/>
      <c r="F6" s="425"/>
      <c r="G6" s="425"/>
      <c r="H6" s="424"/>
      <c r="I6" s="375"/>
    </row>
    <row r="7" spans="2:9" s="2" customFormat="1" ht="42.75" customHeight="1">
      <c r="B7" s="403" t="s">
        <v>281</v>
      </c>
      <c r="C7" s="402" t="s">
        <v>376</v>
      </c>
      <c r="D7" s="397" t="s">
        <v>238</v>
      </c>
      <c r="E7" s="418" t="s">
        <v>375</v>
      </c>
      <c r="F7" s="409"/>
      <c r="G7" s="409"/>
      <c r="H7" s="408"/>
      <c r="I7" s="375"/>
    </row>
    <row r="8" spans="2:9" s="2" customFormat="1" ht="54.75" customHeight="1">
      <c r="B8" s="403" t="s">
        <v>279</v>
      </c>
      <c r="C8" s="402" t="s">
        <v>374</v>
      </c>
      <c r="D8" s="397" t="s">
        <v>238</v>
      </c>
      <c r="E8" s="418" t="s">
        <v>372</v>
      </c>
      <c r="F8" s="409"/>
      <c r="G8" s="409"/>
      <c r="H8" s="408"/>
      <c r="I8" s="375"/>
    </row>
    <row r="9" spans="2:9" s="2" customFormat="1" ht="40.5" customHeight="1">
      <c r="B9" s="403" t="s">
        <v>276</v>
      </c>
      <c r="C9" s="402" t="s">
        <v>373</v>
      </c>
      <c r="D9" s="397" t="s">
        <v>238</v>
      </c>
      <c r="E9" s="418" t="s">
        <v>372</v>
      </c>
      <c r="F9" s="409"/>
      <c r="G9" s="409"/>
      <c r="H9" s="408"/>
      <c r="I9" s="375"/>
    </row>
    <row r="10" spans="2:9" s="2" customFormat="1" ht="45">
      <c r="B10" s="403" t="s">
        <v>272</v>
      </c>
      <c r="C10" s="402" t="s">
        <v>371</v>
      </c>
      <c r="D10" s="397" t="s">
        <v>238</v>
      </c>
      <c r="E10" s="398" t="s">
        <v>370</v>
      </c>
      <c r="F10" s="409"/>
      <c r="G10" s="409"/>
      <c r="H10" s="408"/>
      <c r="I10" s="375"/>
    </row>
    <row r="11" spans="2:9" s="2" customFormat="1" ht="29.25" customHeight="1">
      <c r="B11" s="403" t="s">
        <v>270</v>
      </c>
      <c r="C11" s="402" t="s">
        <v>369</v>
      </c>
      <c r="D11" s="397" t="s">
        <v>238</v>
      </c>
      <c r="E11" s="418" t="s">
        <v>368</v>
      </c>
      <c r="F11" s="409"/>
      <c r="G11" s="409"/>
      <c r="H11" s="408"/>
      <c r="I11" s="375"/>
    </row>
    <row r="12" spans="2:9" s="2" customFormat="1" ht="30">
      <c r="B12" s="403" t="s">
        <v>289</v>
      </c>
      <c r="C12" s="402" t="s">
        <v>367</v>
      </c>
      <c r="D12" s="397" t="s">
        <v>238</v>
      </c>
      <c r="E12" s="398" t="s">
        <v>366</v>
      </c>
      <c r="F12" s="418" t="s">
        <v>365</v>
      </c>
      <c r="G12" s="409"/>
      <c r="H12" s="408"/>
      <c r="I12" s="375"/>
    </row>
    <row r="13" spans="2:9" s="2" customFormat="1" ht="60.6" customHeight="1">
      <c r="B13" s="405" t="s">
        <v>287</v>
      </c>
      <c r="C13" s="404" t="s">
        <v>364</v>
      </c>
      <c r="D13" s="383" t="s">
        <v>238</v>
      </c>
      <c r="E13" s="382" t="s">
        <v>363</v>
      </c>
      <c r="F13" s="382" t="s">
        <v>362</v>
      </c>
      <c r="G13" s="417"/>
      <c r="H13" s="415"/>
      <c r="I13" s="375"/>
    </row>
    <row r="14" spans="2:9" s="2" customFormat="1" ht="12.75">
      <c r="B14" s="400"/>
      <c r="C14" s="378"/>
      <c r="D14" s="392"/>
      <c r="E14" s="413"/>
      <c r="F14" s="413"/>
      <c r="G14" s="413"/>
      <c r="H14" s="412"/>
      <c r="I14" s="375"/>
    </row>
    <row r="15" spans="2:9" s="2" customFormat="1" ht="31.5">
      <c r="B15" s="399"/>
      <c r="C15" s="388" t="s">
        <v>361</v>
      </c>
      <c r="D15" s="387" t="s">
        <v>238</v>
      </c>
      <c r="E15" s="411"/>
      <c r="F15" s="411"/>
      <c r="G15" s="411"/>
      <c r="H15" s="410"/>
      <c r="I15" s="375"/>
    </row>
    <row r="16" spans="2:9" s="2" customFormat="1" ht="32.85" customHeight="1">
      <c r="B16" s="1897" t="s">
        <v>360</v>
      </c>
      <c r="C16" s="1895"/>
      <c r="D16" s="397" t="s">
        <v>238</v>
      </c>
      <c r="E16" s="409"/>
      <c r="F16" s="409"/>
      <c r="G16" s="409"/>
      <c r="H16" s="408"/>
      <c r="I16" s="375"/>
    </row>
    <row r="17" spans="2:9" s="2" customFormat="1" ht="15">
      <c r="B17" s="403" t="s">
        <v>281</v>
      </c>
      <c r="C17" s="402" t="s">
        <v>359</v>
      </c>
      <c r="D17" s="397" t="s">
        <v>238</v>
      </c>
      <c r="E17" s="409"/>
      <c r="F17" s="409"/>
      <c r="G17" s="418" t="s">
        <v>105</v>
      </c>
      <c r="H17" s="408"/>
      <c r="I17" s="375"/>
    </row>
    <row r="18" spans="2:9" s="2" customFormat="1" ht="25.5">
      <c r="B18" s="403" t="s">
        <v>279</v>
      </c>
      <c r="C18" s="402" t="s">
        <v>358</v>
      </c>
      <c r="D18" s="397" t="s">
        <v>238</v>
      </c>
      <c r="E18" s="409"/>
      <c r="F18" s="409"/>
      <c r="G18" s="418" t="s">
        <v>102</v>
      </c>
      <c r="H18" s="408"/>
      <c r="I18" s="375"/>
    </row>
    <row r="19" spans="2:9" s="2" customFormat="1" ht="25.5">
      <c r="B19" s="403" t="s">
        <v>276</v>
      </c>
      <c r="C19" s="402" t="s">
        <v>357</v>
      </c>
      <c r="D19" s="397" t="s">
        <v>238</v>
      </c>
      <c r="E19" s="423"/>
      <c r="F19" s="423"/>
      <c r="G19" s="423"/>
      <c r="H19" s="422"/>
      <c r="I19" s="375"/>
    </row>
    <row r="20" spans="2:9" s="2" customFormat="1" ht="30">
      <c r="B20" s="403"/>
      <c r="C20" s="402" t="s">
        <v>356</v>
      </c>
      <c r="D20" s="397" t="s">
        <v>238</v>
      </c>
      <c r="E20" s="398" t="s">
        <v>355</v>
      </c>
      <c r="F20" s="398" t="s">
        <v>354</v>
      </c>
      <c r="G20" s="409"/>
      <c r="H20" s="408"/>
      <c r="I20" s="375"/>
    </row>
    <row r="21" spans="2:9" s="2" customFormat="1" ht="15">
      <c r="B21" s="403"/>
      <c r="C21" s="402" t="s">
        <v>353</v>
      </c>
      <c r="D21" s="397" t="s">
        <v>238</v>
      </c>
      <c r="E21" s="418" t="s">
        <v>350</v>
      </c>
      <c r="F21" s="418" t="s">
        <v>352</v>
      </c>
      <c r="G21" s="409"/>
      <c r="H21" s="408"/>
      <c r="I21" s="375"/>
    </row>
    <row r="22" spans="2:9" s="2" customFormat="1" ht="30">
      <c r="B22" s="405"/>
      <c r="C22" s="404" t="s">
        <v>351</v>
      </c>
      <c r="D22" s="383" t="s">
        <v>238</v>
      </c>
      <c r="E22" s="416" t="s">
        <v>350</v>
      </c>
      <c r="F22" s="382" t="s">
        <v>349</v>
      </c>
      <c r="G22" s="417"/>
      <c r="H22" s="415"/>
      <c r="I22" s="375"/>
    </row>
    <row r="23" spans="2:9" s="2" customFormat="1" ht="12.75">
      <c r="B23" s="400"/>
      <c r="C23" s="378"/>
      <c r="D23" s="392"/>
      <c r="E23" s="413"/>
      <c r="F23" s="413"/>
      <c r="G23" s="413"/>
      <c r="H23" s="412"/>
      <c r="I23" s="375"/>
    </row>
    <row r="24" spans="2:9" s="2" customFormat="1" ht="15.75">
      <c r="B24" s="399"/>
      <c r="C24" s="388" t="s">
        <v>348</v>
      </c>
      <c r="D24" s="387" t="s">
        <v>238</v>
      </c>
      <c r="E24" s="411"/>
      <c r="F24" s="411"/>
      <c r="G24" s="411"/>
      <c r="H24" s="410"/>
      <c r="I24" s="375"/>
    </row>
    <row r="25" spans="2:9" s="2" customFormat="1" ht="12.75">
      <c r="B25" s="1897" t="s">
        <v>347</v>
      </c>
      <c r="C25" s="1895"/>
      <c r="D25" s="397" t="s">
        <v>238</v>
      </c>
      <c r="E25" s="409"/>
      <c r="F25" s="409"/>
      <c r="G25" s="409"/>
      <c r="H25" s="408"/>
      <c r="I25" s="375"/>
    </row>
    <row r="26" spans="2:9" s="2" customFormat="1" ht="28.35" customHeight="1">
      <c r="B26" s="403" t="s">
        <v>281</v>
      </c>
      <c r="C26" s="402" t="s">
        <v>346</v>
      </c>
      <c r="D26" s="397" t="s">
        <v>238</v>
      </c>
      <c r="E26" s="398" t="s">
        <v>345</v>
      </c>
      <c r="F26" s="409"/>
      <c r="G26" s="409"/>
      <c r="H26" s="408"/>
      <c r="I26" s="375"/>
    </row>
    <row r="27" spans="2:9" s="2" customFormat="1" ht="30">
      <c r="B27" s="403" t="s">
        <v>279</v>
      </c>
      <c r="C27" s="402" t="s">
        <v>344</v>
      </c>
      <c r="D27" s="397" t="s">
        <v>238</v>
      </c>
      <c r="E27" s="398" t="s">
        <v>343</v>
      </c>
      <c r="F27" s="409"/>
      <c r="G27" s="409"/>
      <c r="H27" s="408"/>
      <c r="I27" s="375"/>
    </row>
    <row r="28" spans="2:9" s="2" customFormat="1" ht="30">
      <c r="B28" s="403" t="s">
        <v>276</v>
      </c>
      <c r="C28" s="402" t="s">
        <v>342</v>
      </c>
      <c r="D28" s="397" t="s">
        <v>238</v>
      </c>
      <c r="E28" s="398" t="s">
        <v>341</v>
      </c>
      <c r="F28" s="409"/>
      <c r="G28" s="409"/>
      <c r="H28" s="408"/>
      <c r="I28" s="375"/>
    </row>
    <row r="29" spans="2:9" s="2" customFormat="1" ht="15">
      <c r="B29" s="403" t="s">
        <v>272</v>
      </c>
      <c r="C29" s="402" t="s">
        <v>340</v>
      </c>
      <c r="D29" s="397" t="s">
        <v>238</v>
      </c>
      <c r="E29" s="398" t="s">
        <v>339</v>
      </c>
      <c r="F29" s="409"/>
      <c r="G29" s="409"/>
      <c r="H29" s="408"/>
      <c r="I29" s="375"/>
    </row>
    <row r="30" spans="2:9" s="2" customFormat="1" ht="30">
      <c r="B30" s="405" t="s">
        <v>270</v>
      </c>
      <c r="C30" s="404" t="s">
        <v>338</v>
      </c>
      <c r="D30" s="383" t="s">
        <v>238</v>
      </c>
      <c r="E30" s="382" t="s">
        <v>337</v>
      </c>
      <c r="F30" s="417"/>
      <c r="G30" s="417"/>
      <c r="H30" s="415"/>
      <c r="I30" s="375"/>
    </row>
    <row r="31" spans="2:9" s="2" customFormat="1" ht="12.75">
      <c r="B31" s="400"/>
      <c r="C31" s="378"/>
      <c r="D31" s="392"/>
      <c r="E31" s="413"/>
      <c r="F31" s="413"/>
      <c r="G31" s="413"/>
      <c r="H31" s="412"/>
      <c r="I31" s="375"/>
    </row>
    <row r="32" spans="2:9" s="2" customFormat="1" ht="15.75">
      <c r="B32" s="399"/>
      <c r="C32" s="388" t="s">
        <v>336</v>
      </c>
      <c r="D32" s="387" t="s">
        <v>238</v>
      </c>
      <c r="E32" s="411"/>
      <c r="F32" s="411"/>
      <c r="G32" s="411"/>
      <c r="H32" s="410"/>
      <c r="I32" s="375"/>
    </row>
    <row r="33" spans="1:9" s="2" customFormat="1" ht="12.75">
      <c r="B33" s="403" t="s">
        <v>335</v>
      </c>
      <c r="C33" s="402"/>
      <c r="D33" s="397"/>
      <c r="E33" s="409"/>
      <c r="F33" s="409"/>
      <c r="G33" s="409"/>
      <c r="H33" s="408"/>
      <c r="I33" s="375"/>
    </row>
    <row r="34" spans="1:9" s="2" customFormat="1" ht="12.75">
      <c r="B34" s="421" t="s">
        <v>267</v>
      </c>
      <c r="C34" s="402"/>
      <c r="D34" s="397" t="s">
        <v>238</v>
      </c>
      <c r="E34" s="409"/>
      <c r="F34" s="409"/>
      <c r="G34" s="409"/>
      <c r="H34" s="408"/>
      <c r="I34" s="375"/>
    </row>
    <row r="35" spans="1:9" s="2" customFormat="1" ht="29.1" customHeight="1">
      <c r="B35" s="403" t="s">
        <v>281</v>
      </c>
      <c r="C35" s="402" t="s">
        <v>334</v>
      </c>
      <c r="D35" s="397" t="s">
        <v>238</v>
      </c>
      <c r="E35" s="418"/>
      <c r="F35" s="398" t="s">
        <v>329</v>
      </c>
      <c r="G35" s="398" t="s">
        <v>120</v>
      </c>
      <c r="H35" s="408"/>
      <c r="I35" s="375"/>
    </row>
    <row r="36" spans="1:9" s="2" customFormat="1" ht="28.35" customHeight="1">
      <c r="B36" s="403" t="s">
        <v>279</v>
      </c>
      <c r="C36" s="402" t="s">
        <v>333</v>
      </c>
      <c r="D36" s="397" t="s">
        <v>238</v>
      </c>
      <c r="E36" s="418"/>
      <c r="F36" s="398" t="s">
        <v>332</v>
      </c>
      <c r="G36" s="409"/>
      <c r="H36" s="408"/>
      <c r="I36" s="375"/>
    </row>
    <row r="37" spans="1:9" s="2" customFormat="1" ht="47.85" customHeight="1">
      <c r="B37" s="403" t="s">
        <v>276</v>
      </c>
      <c r="C37" s="402" t="s">
        <v>331</v>
      </c>
      <c r="D37" s="397" t="s">
        <v>238</v>
      </c>
      <c r="E37" s="418"/>
      <c r="F37" s="418" t="s">
        <v>329</v>
      </c>
      <c r="G37" s="398" t="s">
        <v>85</v>
      </c>
      <c r="H37" s="408"/>
      <c r="I37" s="375"/>
    </row>
    <row r="38" spans="1:9" s="2" customFormat="1" ht="15">
      <c r="B38" s="403" t="s">
        <v>272</v>
      </c>
      <c r="C38" s="402" t="s">
        <v>330</v>
      </c>
      <c r="D38" s="397" t="s">
        <v>238</v>
      </c>
      <c r="E38" s="398"/>
      <c r="F38" s="418" t="s">
        <v>329</v>
      </c>
      <c r="G38" s="420"/>
      <c r="H38" s="408"/>
      <c r="I38" s="375"/>
    </row>
    <row r="39" spans="1:9" s="414" customFormat="1" ht="12.75">
      <c r="A39" s="2"/>
      <c r="B39" s="421" t="s">
        <v>328</v>
      </c>
      <c r="C39" s="402"/>
      <c r="D39" s="397" t="s">
        <v>238</v>
      </c>
      <c r="E39" s="409"/>
      <c r="F39" s="409"/>
      <c r="G39" s="420"/>
      <c r="H39" s="408"/>
      <c r="I39" s="375"/>
    </row>
    <row r="40" spans="1:9" s="414" customFormat="1" ht="12.75">
      <c r="A40" s="2"/>
      <c r="B40" s="403" t="s">
        <v>270</v>
      </c>
      <c r="C40" s="402" t="s">
        <v>327</v>
      </c>
      <c r="D40" s="397" t="s">
        <v>238</v>
      </c>
      <c r="E40" s="409"/>
      <c r="F40" s="396"/>
      <c r="G40" s="396"/>
      <c r="H40" s="408"/>
      <c r="I40" s="375"/>
    </row>
    <row r="41" spans="1:9" s="414" customFormat="1" ht="15">
      <c r="A41" s="2"/>
      <c r="B41" s="403"/>
      <c r="C41" s="402" t="s">
        <v>326</v>
      </c>
      <c r="D41" s="397" t="s">
        <v>238</v>
      </c>
      <c r="E41" s="418" t="s">
        <v>325</v>
      </c>
      <c r="F41" s="418">
        <v>226</v>
      </c>
      <c r="G41" s="420" t="s">
        <v>244</v>
      </c>
      <c r="H41" s="408"/>
      <c r="I41" s="375"/>
    </row>
    <row r="42" spans="1:9" s="414" customFormat="1" ht="15">
      <c r="A42" s="2"/>
      <c r="B42" s="403"/>
      <c r="C42" s="402" t="s">
        <v>319</v>
      </c>
      <c r="D42" s="397" t="s">
        <v>238</v>
      </c>
      <c r="E42" s="418">
        <v>127</v>
      </c>
      <c r="F42" s="418">
        <v>227</v>
      </c>
      <c r="G42" s="409"/>
      <c r="H42" s="408"/>
      <c r="I42" s="375"/>
    </row>
    <row r="43" spans="1:9" s="414" customFormat="1" ht="15">
      <c r="A43" s="2"/>
      <c r="B43" s="403"/>
      <c r="C43" s="402" t="s">
        <v>324</v>
      </c>
      <c r="D43" s="397" t="s">
        <v>238</v>
      </c>
      <c r="E43" s="418" t="s">
        <v>323</v>
      </c>
      <c r="F43" s="418">
        <v>196</v>
      </c>
      <c r="G43" s="409"/>
      <c r="H43" s="408"/>
      <c r="I43" s="375"/>
    </row>
    <row r="44" spans="1:9" s="414" customFormat="1" ht="25.5">
      <c r="A44" s="2"/>
      <c r="B44" s="403" t="s">
        <v>289</v>
      </c>
      <c r="C44" s="402" t="s">
        <v>322</v>
      </c>
      <c r="D44" s="397" t="s">
        <v>238</v>
      </c>
      <c r="E44" s="409"/>
      <c r="F44" s="396"/>
      <c r="G44" s="409"/>
      <c r="H44" s="408"/>
      <c r="I44" s="375"/>
    </row>
    <row r="45" spans="1:9" s="414" customFormat="1" ht="45">
      <c r="A45" s="2"/>
      <c r="B45" s="403"/>
      <c r="C45" s="402" t="s">
        <v>321</v>
      </c>
      <c r="D45" s="397" t="s">
        <v>238</v>
      </c>
      <c r="E45" s="409" t="s">
        <v>244</v>
      </c>
      <c r="F45" s="396" t="s">
        <v>244</v>
      </c>
      <c r="G45" s="419" t="s">
        <v>320</v>
      </c>
      <c r="H45" s="408"/>
      <c r="I45" s="375"/>
    </row>
    <row r="46" spans="1:9" s="414" customFormat="1" ht="45">
      <c r="A46" s="2"/>
      <c r="B46" s="403"/>
      <c r="C46" s="402" t="s">
        <v>319</v>
      </c>
      <c r="D46" s="397" t="s">
        <v>238</v>
      </c>
      <c r="E46" s="409" t="s">
        <v>244</v>
      </c>
      <c r="F46" s="396" t="s">
        <v>244</v>
      </c>
      <c r="G46" s="419" t="s">
        <v>318</v>
      </c>
      <c r="H46" s="408"/>
      <c r="I46" s="375"/>
    </row>
    <row r="47" spans="1:9" s="414" customFormat="1" ht="15">
      <c r="A47" s="2"/>
      <c r="B47" s="403" t="s">
        <v>287</v>
      </c>
      <c r="C47" s="402" t="s">
        <v>317</v>
      </c>
      <c r="D47" s="397" t="s">
        <v>238</v>
      </c>
      <c r="E47" s="409"/>
      <c r="F47" s="418">
        <v>204</v>
      </c>
      <c r="G47" s="409"/>
      <c r="H47" s="408"/>
      <c r="I47" s="375"/>
    </row>
    <row r="48" spans="1:9" s="414" customFormat="1" ht="15">
      <c r="A48" s="2"/>
      <c r="B48" s="405" t="s">
        <v>316</v>
      </c>
      <c r="C48" s="404" t="s">
        <v>315</v>
      </c>
      <c r="D48" s="383" t="s">
        <v>238</v>
      </c>
      <c r="E48" s="417"/>
      <c r="F48" s="416">
        <v>201</v>
      </c>
      <c r="G48" s="394"/>
      <c r="H48" s="415"/>
      <c r="I48" s="375"/>
    </row>
    <row r="49" spans="2:9" s="2" customFormat="1" ht="12.75">
      <c r="B49" s="400"/>
      <c r="C49" s="378"/>
      <c r="D49" s="392"/>
      <c r="E49" s="413"/>
      <c r="F49" s="413"/>
      <c r="G49" s="413"/>
      <c r="H49" s="412"/>
      <c r="I49" s="375"/>
    </row>
    <row r="50" spans="2:9" s="2" customFormat="1" ht="31.5">
      <c r="B50" s="399"/>
      <c r="C50" s="388" t="s">
        <v>314</v>
      </c>
      <c r="D50" s="387" t="s">
        <v>238</v>
      </c>
      <c r="E50" s="411"/>
      <c r="F50" s="411"/>
      <c r="G50" s="411"/>
      <c r="H50" s="410"/>
      <c r="I50" s="375"/>
    </row>
    <row r="51" spans="2:9" s="2" customFormat="1" ht="12.75">
      <c r="B51" s="403" t="s">
        <v>313</v>
      </c>
      <c r="C51" s="402"/>
      <c r="D51" s="397" t="s">
        <v>238</v>
      </c>
      <c r="E51" s="409"/>
      <c r="F51" s="409"/>
      <c r="G51" s="409"/>
      <c r="H51" s="408"/>
      <c r="I51" s="375"/>
    </row>
    <row r="52" spans="2:9" s="2" customFormat="1" ht="30">
      <c r="B52" s="403" t="s">
        <v>281</v>
      </c>
      <c r="C52" s="402" t="s">
        <v>312</v>
      </c>
      <c r="D52" s="397" t="s">
        <v>238</v>
      </c>
      <c r="E52" s="398" t="s">
        <v>309</v>
      </c>
      <c r="F52" s="398" t="s">
        <v>311</v>
      </c>
      <c r="G52" s="396"/>
      <c r="H52" s="395"/>
      <c r="I52" s="375"/>
    </row>
    <row r="53" spans="2:9" s="2" customFormat="1" ht="15">
      <c r="B53" s="403" t="s">
        <v>279</v>
      </c>
      <c r="C53" s="402" t="s">
        <v>310</v>
      </c>
      <c r="D53" s="397" t="s">
        <v>238</v>
      </c>
      <c r="E53" s="398" t="s">
        <v>309</v>
      </c>
      <c r="F53" s="398">
        <v>185</v>
      </c>
      <c r="G53" s="396"/>
      <c r="H53" s="395"/>
      <c r="I53" s="375"/>
    </row>
    <row r="54" spans="2:9" s="2" customFormat="1" ht="30">
      <c r="B54" s="405" t="s">
        <v>276</v>
      </c>
      <c r="C54" s="404" t="s">
        <v>308</v>
      </c>
      <c r="D54" s="383" t="s">
        <v>238</v>
      </c>
      <c r="E54" s="382" t="s">
        <v>307</v>
      </c>
      <c r="F54" s="382" t="s">
        <v>306</v>
      </c>
      <c r="G54" s="394"/>
      <c r="H54" s="380"/>
      <c r="I54" s="375"/>
    </row>
    <row r="55" spans="2:9" s="2" customFormat="1" ht="12.75">
      <c r="B55" s="400"/>
      <c r="C55" s="378"/>
      <c r="D55" s="392"/>
      <c r="E55" s="379"/>
      <c r="F55" s="379"/>
      <c r="G55" s="379"/>
      <c r="H55" s="390"/>
      <c r="I55" s="375"/>
    </row>
    <row r="56" spans="2:9" s="2" customFormat="1" ht="31.5">
      <c r="B56" s="399"/>
      <c r="C56" s="388" t="s">
        <v>305</v>
      </c>
      <c r="D56" s="387" t="s">
        <v>238</v>
      </c>
      <c r="E56" s="386"/>
      <c r="F56" s="386"/>
      <c r="G56" s="386"/>
      <c r="H56" s="384"/>
      <c r="I56" s="375"/>
    </row>
    <row r="57" spans="2:9" s="2" customFormat="1" ht="12.75">
      <c r="B57" s="1897" t="s">
        <v>304</v>
      </c>
      <c r="C57" s="1895"/>
      <c r="D57" s="397" t="s">
        <v>238</v>
      </c>
      <c r="E57" s="396"/>
      <c r="F57" s="396"/>
      <c r="G57" s="396"/>
      <c r="H57" s="395"/>
      <c r="I57" s="375"/>
    </row>
    <row r="58" spans="2:9" s="2" customFormat="1" ht="25.5">
      <c r="B58" s="403" t="s">
        <v>281</v>
      </c>
      <c r="C58" s="402" t="s">
        <v>303</v>
      </c>
      <c r="D58" s="397" t="s">
        <v>238</v>
      </c>
      <c r="E58" s="398" t="s">
        <v>299</v>
      </c>
      <c r="F58" s="398">
        <v>237</v>
      </c>
      <c r="G58" s="396"/>
      <c r="H58" s="395"/>
      <c r="I58" s="375"/>
    </row>
    <row r="59" spans="2:9" s="2" customFormat="1" ht="15">
      <c r="B59" s="403" t="s">
        <v>279</v>
      </c>
      <c r="C59" s="402" t="s">
        <v>302</v>
      </c>
      <c r="D59" s="397" t="s">
        <v>238</v>
      </c>
      <c r="E59" s="398" t="s">
        <v>299</v>
      </c>
      <c r="F59" s="398">
        <v>237</v>
      </c>
      <c r="G59" s="398" t="s">
        <v>117</v>
      </c>
      <c r="H59" s="395"/>
      <c r="I59" s="375"/>
    </row>
    <row r="60" spans="2:9" s="2" customFormat="1" ht="25.5">
      <c r="B60" s="403" t="s">
        <v>276</v>
      </c>
      <c r="C60" s="402" t="s">
        <v>301</v>
      </c>
      <c r="D60" s="397" t="s">
        <v>238</v>
      </c>
      <c r="E60" s="398" t="s">
        <v>299</v>
      </c>
      <c r="F60" s="398">
        <v>237</v>
      </c>
      <c r="G60" s="396"/>
      <c r="H60" s="395"/>
      <c r="I60" s="375"/>
    </row>
    <row r="61" spans="2:9" s="2" customFormat="1" ht="25.5">
      <c r="B61" s="405" t="s">
        <v>272</v>
      </c>
      <c r="C61" s="404" t="s">
        <v>300</v>
      </c>
      <c r="D61" s="383" t="s">
        <v>238</v>
      </c>
      <c r="E61" s="382" t="s">
        <v>299</v>
      </c>
      <c r="F61" s="382">
        <v>237</v>
      </c>
      <c r="G61" s="394"/>
      <c r="H61" s="380"/>
      <c r="I61" s="375"/>
    </row>
    <row r="62" spans="2:9" s="2" customFormat="1" ht="14.1" customHeight="1">
      <c r="B62" s="400"/>
      <c r="C62" s="378"/>
      <c r="D62" s="392"/>
      <c r="E62" s="379"/>
      <c r="F62" s="379"/>
      <c r="G62" s="379"/>
      <c r="H62" s="390"/>
      <c r="I62" s="375"/>
    </row>
    <row r="63" spans="2:9" s="2" customFormat="1" ht="15.75">
      <c r="B63" s="399"/>
      <c r="C63" s="388" t="s">
        <v>298</v>
      </c>
      <c r="D63" s="387" t="s">
        <v>238</v>
      </c>
      <c r="E63" s="386"/>
      <c r="F63" s="386"/>
      <c r="G63" s="386"/>
      <c r="H63" s="384"/>
      <c r="I63" s="375"/>
    </row>
    <row r="64" spans="2:9" s="2" customFormat="1" ht="12.75">
      <c r="B64" s="1897" t="s">
        <v>297</v>
      </c>
      <c r="C64" s="1895"/>
      <c r="D64" s="397" t="s">
        <v>238</v>
      </c>
      <c r="E64" s="396"/>
      <c r="F64" s="396"/>
      <c r="G64" s="396"/>
      <c r="H64" s="395"/>
      <c r="I64" s="375"/>
    </row>
    <row r="65" spans="2:9" s="2" customFormat="1" ht="30">
      <c r="B65" s="403" t="s">
        <v>281</v>
      </c>
      <c r="C65" s="402" t="s">
        <v>296</v>
      </c>
      <c r="D65" s="397" t="s">
        <v>238</v>
      </c>
      <c r="E65" s="398" t="s">
        <v>295</v>
      </c>
      <c r="F65" s="396"/>
      <c r="G65" s="396"/>
      <c r="H65" s="395"/>
      <c r="I65" s="375"/>
    </row>
    <row r="66" spans="2:9" s="2" customFormat="1" ht="38.25">
      <c r="B66" s="403" t="s">
        <v>279</v>
      </c>
      <c r="C66" s="402" t="s">
        <v>294</v>
      </c>
      <c r="D66" s="397" t="s">
        <v>238</v>
      </c>
      <c r="E66" s="398" t="s">
        <v>285</v>
      </c>
      <c r="F66" s="396"/>
      <c r="G66" s="396"/>
      <c r="H66" s="395"/>
      <c r="I66" s="375"/>
    </row>
    <row r="67" spans="2:9" s="2" customFormat="1" ht="30">
      <c r="B67" s="403" t="s">
        <v>276</v>
      </c>
      <c r="C67" s="402" t="s">
        <v>293</v>
      </c>
      <c r="D67" s="397" t="s">
        <v>238</v>
      </c>
      <c r="E67" s="398" t="s">
        <v>285</v>
      </c>
      <c r="F67" s="398" t="s">
        <v>284</v>
      </c>
      <c r="G67" s="398" t="s">
        <v>120</v>
      </c>
      <c r="H67" s="395"/>
      <c r="I67" s="375"/>
    </row>
    <row r="68" spans="2:9" s="2" customFormat="1" ht="15">
      <c r="B68" s="403" t="s">
        <v>272</v>
      </c>
      <c r="C68" s="402" t="s">
        <v>292</v>
      </c>
      <c r="D68" s="397" t="s">
        <v>238</v>
      </c>
      <c r="E68" s="398" t="s">
        <v>285</v>
      </c>
      <c r="F68" s="396"/>
      <c r="G68" s="396"/>
      <c r="H68" s="395"/>
      <c r="I68" s="375"/>
    </row>
    <row r="69" spans="2:9" s="2" customFormat="1" ht="16.5" customHeight="1">
      <c r="B69" s="1894" t="s">
        <v>270</v>
      </c>
      <c r="C69" s="1895" t="s">
        <v>291</v>
      </c>
      <c r="D69" s="1896" t="s">
        <v>238</v>
      </c>
      <c r="E69" s="398" t="s">
        <v>285</v>
      </c>
      <c r="F69" s="1892"/>
      <c r="G69" s="398" t="s">
        <v>120</v>
      </c>
      <c r="H69" s="1893"/>
      <c r="I69" s="375"/>
    </row>
    <row r="70" spans="2:9" s="2" customFormat="1" ht="17.100000000000001" customHeight="1">
      <c r="B70" s="1894"/>
      <c r="C70" s="1895"/>
      <c r="D70" s="1896"/>
      <c r="E70" s="407"/>
      <c r="F70" s="1892"/>
      <c r="G70" s="398" t="s">
        <v>290</v>
      </c>
      <c r="H70" s="1893"/>
      <c r="I70" s="375"/>
    </row>
    <row r="71" spans="2:9" s="2" customFormat="1" ht="30">
      <c r="B71" s="403" t="s">
        <v>289</v>
      </c>
      <c r="C71" s="402" t="s">
        <v>288</v>
      </c>
      <c r="D71" s="397" t="s">
        <v>238</v>
      </c>
      <c r="E71" s="398" t="s">
        <v>285</v>
      </c>
      <c r="F71" s="398" t="s">
        <v>284</v>
      </c>
      <c r="G71" s="396"/>
      <c r="H71" s="395"/>
      <c r="I71" s="375"/>
    </row>
    <row r="72" spans="2:9" s="2" customFormat="1" ht="117" customHeight="1">
      <c r="B72" s="405" t="s">
        <v>287</v>
      </c>
      <c r="C72" s="404" t="s">
        <v>286</v>
      </c>
      <c r="D72" s="383" t="s">
        <v>238</v>
      </c>
      <c r="E72" s="382" t="s">
        <v>285</v>
      </c>
      <c r="F72" s="382" t="s">
        <v>284</v>
      </c>
      <c r="G72" s="382"/>
      <c r="H72" s="380"/>
      <c r="I72" s="375"/>
    </row>
    <row r="73" spans="2:9" s="2" customFormat="1" ht="12.75">
      <c r="B73" s="400"/>
      <c r="C73" s="378"/>
      <c r="D73" s="392"/>
      <c r="E73" s="379"/>
      <c r="F73" s="379"/>
      <c r="G73" s="379"/>
      <c r="H73" s="390"/>
      <c r="I73" s="375"/>
    </row>
    <row r="74" spans="2:9" s="2" customFormat="1" ht="15.75">
      <c r="B74" s="399"/>
      <c r="C74" s="388" t="s">
        <v>283</v>
      </c>
      <c r="D74" s="387" t="s">
        <v>238</v>
      </c>
      <c r="E74" s="386"/>
      <c r="F74" s="386"/>
      <c r="G74" s="386"/>
      <c r="H74" s="384"/>
      <c r="I74" s="375"/>
    </row>
    <row r="75" spans="2:9" s="2" customFormat="1" ht="12.75">
      <c r="B75" s="1897" t="s">
        <v>282</v>
      </c>
      <c r="C75" s="1895"/>
      <c r="D75" s="397" t="s">
        <v>238</v>
      </c>
      <c r="E75" s="396"/>
      <c r="F75" s="396"/>
      <c r="G75" s="396"/>
      <c r="H75" s="395"/>
      <c r="I75" s="375"/>
    </row>
    <row r="76" spans="2:9" s="2" customFormat="1" ht="15">
      <c r="B76" s="403" t="s">
        <v>281</v>
      </c>
      <c r="C76" s="402" t="s">
        <v>280</v>
      </c>
      <c r="D76" s="397" t="s">
        <v>238</v>
      </c>
      <c r="E76" s="406"/>
      <c r="F76" s="396"/>
      <c r="G76" s="396"/>
      <c r="H76" s="395"/>
      <c r="I76" s="375"/>
    </row>
    <row r="77" spans="2:9" s="2" customFormat="1" ht="30">
      <c r="B77" s="403" t="s">
        <v>279</v>
      </c>
      <c r="C77" s="402" t="s">
        <v>278</v>
      </c>
      <c r="D77" s="397" t="s">
        <v>238</v>
      </c>
      <c r="E77" s="406" t="s">
        <v>277</v>
      </c>
      <c r="F77" s="398" t="s">
        <v>273</v>
      </c>
      <c r="G77" s="396"/>
      <c r="H77" s="395"/>
      <c r="I77" s="375"/>
    </row>
    <row r="78" spans="2:9" s="2" customFormat="1" ht="30">
      <c r="B78" s="403" t="s">
        <v>276</v>
      </c>
      <c r="C78" s="402" t="s">
        <v>275</v>
      </c>
      <c r="D78" s="397" t="s">
        <v>238</v>
      </c>
      <c r="E78" s="398" t="s">
        <v>274</v>
      </c>
      <c r="F78" s="398" t="s">
        <v>273</v>
      </c>
      <c r="G78" s="396"/>
      <c r="H78" s="395"/>
      <c r="I78" s="375"/>
    </row>
    <row r="79" spans="2:9" s="2" customFormat="1" ht="15">
      <c r="B79" s="403" t="s">
        <v>272</v>
      </c>
      <c r="C79" s="402" t="s">
        <v>271</v>
      </c>
      <c r="D79" s="397" t="s">
        <v>238</v>
      </c>
      <c r="E79" s="398">
        <v>91</v>
      </c>
      <c r="F79" s="398"/>
      <c r="G79" s="396"/>
      <c r="H79" s="395"/>
      <c r="I79" s="375"/>
    </row>
    <row r="80" spans="2:9" s="2" customFormat="1" ht="25.5">
      <c r="B80" s="405" t="s">
        <v>270</v>
      </c>
      <c r="C80" s="404" t="s">
        <v>269</v>
      </c>
      <c r="D80" s="383" t="s">
        <v>238</v>
      </c>
      <c r="E80" s="382">
        <v>106</v>
      </c>
      <c r="F80" s="394"/>
      <c r="G80" s="394"/>
      <c r="H80" s="380"/>
      <c r="I80" s="375"/>
    </row>
    <row r="81" spans="2:9" s="2" customFormat="1" ht="12.75">
      <c r="B81" s="400"/>
      <c r="C81" s="378"/>
      <c r="D81" s="392"/>
      <c r="E81" s="379"/>
      <c r="F81" s="379"/>
      <c r="G81" s="379"/>
      <c r="H81" s="390"/>
      <c r="I81" s="375"/>
    </row>
    <row r="82" spans="2:9" s="2" customFormat="1" ht="15.75">
      <c r="B82" s="399"/>
      <c r="C82" s="388" t="s">
        <v>268</v>
      </c>
      <c r="D82" s="387" t="s">
        <v>238</v>
      </c>
      <c r="E82" s="386"/>
      <c r="F82" s="386"/>
      <c r="G82" s="386"/>
      <c r="H82" s="384"/>
      <c r="I82" s="375"/>
    </row>
    <row r="83" spans="2:9" s="2" customFormat="1" ht="12.75">
      <c r="B83" s="1906" t="s">
        <v>267</v>
      </c>
      <c r="C83" s="1907"/>
      <c r="D83" s="397" t="s">
        <v>238</v>
      </c>
      <c r="E83" s="396"/>
      <c r="F83" s="396"/>
      <c r="G83" s="396"/>
      <c r="H83" s="395"/>
      <c r="I83" s="375"/>
    </row>
    <row r="84" spans="2:9" s="2" customFormat="1" ht="56.85" customHeight="1">
      <c r="B84" s="1897" t="s">
        <v>266</v>
      </c>
      <c r="C84" s="1895"/>
      <c r="D84" s="397" t="s">
        <v>238</v>
      </c>
      <c r="E84" s="396"/>
      <c r="F84" s="396"/>
      <c r="G84" s="396"/>
      <c r="H84" s="395"/>
      <c r="I84" s="375"/>
    </row>
    <row r="85" spans="2:9" s="2" customFormat="1" ht="44.1" customHeight="1">
      <c r="B85" s="1897" t="s">
        <v>265</v>
      </c>
      <c r="C85" s="1895"/>
      <c r="D85" s="397" t="s">
        <v>238</v>
      </c>
      <c r="E85" s="398" t="s">
        <v>264</v>
      </c>
      <c r="F85" s="398" t="s">
        <v>257</v>
      </c>
      <c r="G85" s="396"/>
      <c r="H85" s="395"/>
      <c r="I85" s="375"/>
    </row>
    <row r="86" spans="2:9" s="2" customFormat="1" ht="12.75">
      <c r="B86" s="1897" t="s">
        <v>263</v>
      </c>
      <c r="C86" s="1895"/>
      <c r="D86" s="397" t="s">
        <v>238</v>
      </c>
      <c r="E86" s="396"/>
      <c r="F86" s="396"/>
      <c r="G86" s="396"/>
      <c r="H86" s="395"/>
      <c r="I86" s="375"/>
    </row>
    <row r="87" spans="2:9" s="2" customFormat="1" ht="38.25">
      <c r="B87" s="403" t="s">
        <v>252</v>
      </c>
      <c r="C87" s="402" t="s">
        <v>262</v>
      </c>
      <c r="D87" s="397" t="s">
        <v>238</v>
      </c>
      <c r="E87" s="398" t="s">
        <v>260</v>
      </c>
      <c r="F87" s="398" t="s">
        <v>257</v>
      </c>
      <c r="G87" s="396"/>
      <c r="H87" s="395"/>
      <c r="I87" s="375"/>
    </row>
    <row r="88" spans="2:9" s="2" customFormat="1" ht="25.5">
      <c r="B88" s="403" t="s">
        <v>252</v>
      </c>
      <c r="C88" s="402" t="s">
        <v>261</v>
      </c>
      <c r="D88" s="397" t="s">
        <v>238</v>
      </c>
      <c r="E88" s="398" t="s">
        <v>260</v>
      </c>
      <c r="F88" s="398" t="s">
        <v>257</v>
      </c>
      <c r="G88" s="396"/>
      <c r="H88" s="395"/>
      <c r="I88" s="375"/>
    </row>
    <row r="89" spans="2:9" s="2" customFormat="1" ht="25.5">
      <c r="B89" s="403" t="s">
        <v>252</v>
      </c>
      <c r="C89" s="402" t="s">
        <v>259</v>
      </c>
      <c r="D89" s="397" t="s">
        <v>238</v>
      </c>
      <c r="E89" s="396" t="s">
        <v>241</v>
      </c>
      <c r="F89" s="396"/>
      <c r="G89" s="396"/>
      <c r="H89" s="395"/>
      <c r="I89" s="375"/>
    </row>
    <row r="90" spans="2:9" s="2" customFormat="1" ht="17.850000000000001" customHeight="1">
      <c r="B90" s="1905" t="s">
        <v>258</v>
      </c>
      <c r="C90" s="1895"/>
      <c r="D90" s="397" t="s">
        <v>238</v>
      </c>
      <c r="E90" s="398">
        <v>120</v>
      </c>
      <c r="F90" s="398" t="s">
        <v>257</v>
      </c>
      <c r="G90" s="396"/>
      <c r="H90" s="395"/>
      <c r="I90" s="375"/>
    </row>
    <row r="91" spans="2:9" s="2" customFormat="1" ht="31.35" customHeight="1">
      <c r="B91" s="1897" t="s">
        <v>256</v>
      </c>
      <c r="C91" s="1895"/>
      <c r="D91" s="397" t="s">
        <v>238</v>
      </c>
      <c r="E91" s="396"/>
      <c r="F91" s="396"/>
      <c r="G91" s="398" t="s">
        <v>120</v>
      </c>
      <c r="H91" s="395"/>
      <c r="I91" s="375"/>
    </row>
    <row r="92" spans="2:9" s="2" customFormat="1" ht="28.5" customHeight="1">
      <c r="B92" s="1897" t="s">
        <v>255</v>
      </c>
      <c r="C92" s="1895"/>
      <c r="D92" s="397" t="s">
        <v>238</v>
      </c>
      <c r="E92" s="396"/>
      <c r="F92" s="396"/>
      <c r="G92" s="398" t="s">
        <v>120</v>
      </c>
      <c r="H92" s="395"/>
      <c r="I92" s="375"/>
    </row>
    <row r="93" spans="2:9" s="2" customFormat="1" ht="25.5">
      <c r="B93" s="403" t="s">
        <v>252</v>
      </c>
      <c r="C93" s="402" t="s">
        <v>254</v>
      </c>
      <c r="D93" s="397" t="s">
        <v>238</v>
      </c>
      <c r="E93" s="396"/>
      <c r="F93" s="396"/>
      <c r="G93" s="398" t="s">
        <v>120</v>
      </c>
      <c r="H93" s="395"/>
      <c r="I93" s="375"/>
    </row>
    <row r="94" spans="2:9" s="2" customFormat="1" ht="25.5">
      <c r="B94" s="403" t="s">
        <v>252</v>
      </c>
      <c r="C94" s="402" t="s">
        <v>253</v>
      </c>
      <c r="D94" s="397" t="s">
        <v>238</v>
      </c>
      <c r="E94" s="396"/>
      <c r="F94" s="396"/>
      <c r="G94" s="398" t="s">
        <v>120</v>
      </c>
      <c r="H94" s="395"/>
      <c r="I94" s="375"/>
    </row>
    <row r="95" spans="2:9" s="2" customFormat="1" ht="25.5">
      <c r="B95" s="403" t="s">
        <v>252</v>
      </c>
      <c r="C95" s="402" t="s">
        <v>251</v>
      </c>
      <c r="D95" s="397" t="s">
        <v>238</v>
      </c>
      <c r="E95" s="396"/>
      <c r="F95" s="396"/>
      <c r="G95" s="398" t="s">
        <v>120</v>
      </c>
      <c r="H95" s="395"/>
      <c r="I95" s="375"/>
    </row>
    <row r="96" spans="2:9" s="2" customFormat="1" ht="12.75">
      <c r="B96" s="1899" t="s">
        <v>250</v>
      </c>
      <c r="C96" s="1900"/>
      <c r="D96" s="383" t="s">
        <v>238</v>
      </c>
      <c r="E96" s="394" t="s">
        <v>241</v>
      </c>
      <c r="F96" s="394"/>
      <c r="G96" s="381"/>
      <c r="H96" s="380"/>
      <c r="I96" s="375"/>
    </row>
    <row r="97" spans="2:9" s="2" customFormat="1" ht="12.75">
      <c r="B97" s="393"/>
      <c r="C97" s="378"/>
      <c r="D97" s="392"/>
      <c r="E97" s="379"/>
      <c r="F97" s="379"/>
      <c r="G97" s="391"/>
      <c r="H97" s="390"/>
      <c r="I97" s="375"/>
    </row>
    <row r="98" spans="2:9" s="2" customFormat="1" ht="15.75">
      <c r="B98" s="389"/>
      <c r="C98" s="388" t="s">
        <v>249</v>
      </c>
      <c r="D98" s="387"/>
      <c r="E98" s="386"/>
      <c r="F98" s="386"/>
      <c r="G98" s="385"/>
      <c r="H98" s="384"/>
      <c r="I98" s="375"/>
    </row>
    <row r="99" spans="2:9" s="2" customFormat="1" ht="69.599999999999994" customHeight="1">
      <c r="B99" s="1901" t="s">
        <v>248</v>
      </c>
      <c r="C99" s="1902"/>
      <c r="D99" s="401"/>
      <c r="E99" s="394" t="s">
        <v>241</v>
      </c>
      <c r="F99" s="394"/>
      <c r="G99" s="381"/>
      <c r="H99" s="380"/>
      <c r="I99" s="375"/>
    </row>
    <row r="100" spans="2:9" s="2" customFormat="1" ht="12.75">
      <c r="B100" s="400"/>
      <c r="C100" s="378"/>
      <c r="D100" s="392"/>
      <c r="E100" s="379"/>
      <c r="F100" s="379"/>
      <c r="G100" s="379"/>
      <c r="H100" s="390"/>
      <c r="I100" s="375"/>
    </row>
    <row r="101" spans="2:9" s="2" customFormat="1" ht="15.75">
      <c r="B101" s="399"/>
      <c r="C101" s="388" t="s">
        <v>247</v>
      </c>
      <c r="D101" s="387" t="s">
        <v>238</v>
      </c>
      <c r="E101" s="386"/>
      <c r="F101" s="386"/>
      <c r="G101" s="386"/>
      <c r="H101" s="384"/>
      <c r="I101" s="375"/>
    </row>
    <row r="102" spans="2:9" s="2" customFormat="1" ht="31.35" customHeight="1">
      <c r="B102" s="1897" t="s">
        <v>246</v>
      </c>
      <c r="C102" s="1895"/>
      <c r="D102" s="397" t="s">
        <v>238</v>
      </c>
      <c r="E102" s="398" t="s">
        <v>245</v>
      </c>
      <c r="F102" s="396" t="s">
        <v>244</v>
      </c>
      <c r="G102" s="396"/>
      <c r="H102" s="395"/>
      <c r="I102" s="375"/>
    </row>
    <row r="103" spans="2:9" s="2" customFormat="1" ht="45" customHeight="1">
      <c r="B103" s="1903" t="s">
        <v>243</v>
      </c>
      <c r="C103" s="1904"/>
      <c r="D103" s="397"/>
      <c r="E103" s="396" t="s">
        <v>241</v>
      </c>
      <c r="F103" s="396" t="s">
        <v>241</v>
      </c>
      <c r="G103" s="396" t="s">
        <v>241</v>
      </c>
      <c r="H103" s="395"/>
      <c r="I103" s="375"/>
    </row>
    <row r="104" spans="2:9" s="2" customFormat="1" ht="16.350000000000001" customHeight="1">
      <c r="B104" s="1899" t="s">
        <v>242</v>
      </c>
      <c r="C104" s="1900"/>
      <c r="D104" s="383"/>
      <c r="E104" s="394" t="s">
        <v>241</v>
      </c>
      <c r="F104" s="381"/>
      <c r="G104" s="381"/>
      <c r="H104" s="380"/>
      <c r="I104" s="375"/>
    </row>
    <row r="105" spans="2:9" s="2" customFormat="1" ht="12.75">
      <c r="B105" s="393"/>
      <c r="C105" s="378"/>
      <c r="D105" s="392"/>
      <c r="E105" s="379"/>
      <c r="F105" s="379"/>
      <c r="G105" s="391"/>
      <c r="H105" s="390"/>
      <c r="I105" s="375"/>
    </row>
    <row r="106" spans="2:9" s="2" customFormat="1" ht="15.75">
      <c r="B106" s="389"/>
      <c r="C106" s="388" t="s">
        <v>240</v>
      </c>
      <c r="D106" s="387" t="s">
        <v>238</v>
      </c>
      <c r="E106" s="386"/>
      <c r="F106" s="386"/>
      <c r="G106" s="385"/>
      <c r="H106" s="384"/>
      <c r="I106" s="375"/>
    </row>
    <row r="107" spans="2:9" s="2" customFormat="1" ht="40.5" customHeight="1">
      <c r="B107" s="1899" t="s">
        <v>239</v>
      </c>
      <c r="C107" s="1900"/>
      <c r="D107" s="383" t="s">
        <v>238</v>
      </c>
      <c r="E107" s="382" t="s">
        <v>237</v>
      </c>
      <c r="F107" s="382">
        <v>239</v>
      </c>
      <c r="G107" s="381"/>
      <c r="H107" s="380"/>
      <c r="I107" s="375"/>
    </row>
    <row r="108" spans="2:9" s="2" customFormat="1" ht="6" customHeight="1">
      <c r="B108" s="375"/>
      <c r="C108" s="378"/>
      <c r="D108" s="378"/>
      <c r="E108" s="379"/>
      <c r="F108" s="379"/>
      <c r="G108" s="379"/>
      <c r="H108" s="379"/>
      <c r="I108" s="375"/>
    </row>
    <row r="109" spans="2:9" s="2" customFormat="1" ht="3.6" customHeight="1">
      <c r="B109" s="375"/>
      <c r="C109" s="378"/>
      <c r="D109" s="378"/>
      <c r="E109" s="376"/>
      <c r="F109" s="376"/>
      <c r="G109" s="377"/>
      <c r="H109" s="376"/>
      <c r="I109" s="375"/>
    </row>
    <row r="110" spans="2:9" hidden="1">
      <c r="B110" s="370"/>
      <c r="C110" s="372"/>
      <c r="D110" s="372"/>
      <c r="E110" s="373"/>
      <c r="F110" s="373"/>
      <c r="G110" s="374"/>
      <c r="H110" s="373"/>
      <c r="I110" s="370"/>
    </row>
    <row r="111" spans="2:9" hidden="1">
      <c r="B111" s="370"/>
      <c r="C111" s="372"/>
      <c r="D111" s="372"/>
      <c r="E111" s="373"/>
      <c r="F111" s="373"/>
      <c r="G111" s="374"/>
      <c r="H111" s="373"/>
      <c r="I111" s="370"/>
    </row>
    <row r="112" spans="2:9" hidden="1">
      <c r="B112" s="370"/>
      <c r="C112" s="372"/>
      <c r="D112" s="372"/>
      <c r="E112" s="373"/>
      <c r="F112" s="373"/>
      <c r="G112" s="374"/>
      <c r="H112" s="373"/>
      <c r="I112" s="370"/>
    </row>
    <row r="113" spans="2:9" hidden="1">
      <c r="B113" s="370"/>
      <c r="C113" s="372"/>
      <c r="D113" s="372"/>
      <c r="E113" s="373"/>
      <c r="F113" s="373"/>
      <c r="G113" s="374"/>
      <c r="H113" s="373"/>
      <c r="I113" s="370"/>
    </row>
    <row r="114" spans="2:9" hidden="1">
      <c r="B114" s="370"/>
      <c r="C114" s="372"/>
      <c r="D114" s="372"/>
      <c r="E114" s="373"/>
      <c r="F114" s="373"/>
      <c r="G114" s="374"/>
      <c r="H114" s="373"/>
      <c r="I114" s="370"/>
    </row>
    <row r="115" spans="2:9" hidden="1">
      <c r="B115" s="370"/>
      <c r="C115" s="372"/>
      <c r="D115" s="372"/>
      <c r="E115" s="373"/>
      <c r="F115" s="373"/>
      <c r="G115" s="374"/>
      <c r="H115" s="373"/>
      <c r="I115" s="370"/>
    </row>
    <row r="116" spans="2:9" hidden="1">
      <c r="B116" s="370"/>
      <c r="C116" s="372"/>
      <c r="D116" s="372"/>
      <c r="E116" s="373"/>
      <c r="F116" s="373"/>
      <c r="G116" s="374"/>
      <c r="H116" s="373"/>
      <c r="I116" s="370"/>
    </row>
    <row r="117" spans="2:9" hidden="1">
      <c r="B117" s="370"/>
      <c r="C117" s="372"/>
      <c r="D117" s="372"/>
      <c r="E117" s="373"/>
      <c r="F117" s="373"/>
      <c r="G117" s="374"/>
      <c r="H117" s="373"/>
      <c r="I117" s="370"/>
    </row>
    <row r="118" spans="2:9" hidden="1">
      <c r="B118" s="370"/>
      <c r="C118" s="372"/>
      <c r="D118" s="372"/>
      <c r="E118" s="373"/>
      <c r="F118" s="373"/>
      <c r="G118" s="374"/>
      <c r="H118" s="373"/>
      <c r="I118" s="370"/>
    </row>
    <row r="119" spans="2:9" hidden="1">
      <c r="B119" s="370"/>
      <c r="C119" s="372"/>
      <c r="D119" s="372"/>
      <c r="E119" s="373"/>
      <c r="F119" s="373"/>
      <c r="G119" s="374"/>
      <c r="H119" s="373"/>
      <c r="I119" s="370"/>
    </row>
    <row r="120" spans="2:9" hidden="1">
      <c r="B120" s="370"/>
      <c r="C120" s="372"/>
      <c r="D120" s="372"/>
      <c r="E120" s="373"/>
      <c r="F120" s="373"/>
      <c r="G120" s="374"/>
      <c r="H120" s="373"/>
      <c r="I120" s="370"/>
    </row>
    <row r="121" spans="2:9" hidden="1">
      <c r="B121" s="370"/>
      <c r="C121" s="372"/>
      <c r="D121" s="372"/>
      <c r="E121" s="373"/>
      <c r="F121" s="373"/>
      <c r="G121" s="374"/>
      <c r="H121" s="373"/>
      <c r="I121" s="370"/>
    </row>
    <row r="122" spans="2:9" hidden="1">
      <c r="B122" s="370"/>
      <c r="C122" s="372"/>
      <c r="D122" s="372"/>
      <c r="E122" s="373"/>
      <c r="F122" s="373"/>
      <c r="G122" s="374"/>
      <c r="H122" s="373"/>
      <c r="I122" s="370"/>
    </row>
    <row r="123" spans="2:9" hidden="1">
      <c r="B123" s="370"/>
      <c r="C123" s="372"/>
      <c r="D123" s="372"/>
      <c r="E123" s="373"/>
      <c r="F123" s="373"/>
      <c r="G123" s="374"/>
      <c r="H123" s="373"/>
      <c r="I123" s="370"/>
    </row>
    <row r="124" spans="2:9" hidden="1">
      <c r="B124" s="370"/>
      <c r="C124" s="372"/>
      <c r="D124" s="372"/>
      <c r="E124" s="373"/>
      <c r="F124" s="373"/>
      <c r="G124" s="374"/>
      <c r="H124" s="373"/>
      <c r="I124" s="370"/>
    </row>
    <row r="125" spans="2:9" hidden="1">
      <c r="B125" s="370"/>
      <c r="C125" s="372"/>
      <c r="D125" s="372"/>
      <c r="E125" s="373"/>
      <c r="F125" s="373"/>
      <c r="G125" s="374"/>
      <c r="H125" s="373"/>
      <c r="I125" s="370"/>
    </row>
    <row r="126" spans="2:9" hidden="1">
      <c r="B126" s="370"/>
      <c r="C126" s="372"/>
      <c r="D126" s="372"/>
      <c r="E126" s="373"/>
      <c r="F126" s="373"/>
      <c r="G126" s="374"/>
      <c r="H126" s="373"/>
      <c r="I126" s="370"/>
    </row>
    <row r="127" spans="2:9" hidden="1">
      <c r="B127" s="370"/>
      <c r="C127" s="372"/>
      <c r="D127" s="372"/>
      <c r="E127" s="373"/>
      <c r="F127" s="373"/>
      <c r="G127" s="374"/>
      <c r="H127" s="373"/>
      <c r="I127" s="370"/>
    </row>
    <row r="128" spans="2:9" hidden="1">
      <c r="B128" s="370"/>
      <c r="C128" s="372"/>
      <c r="D128" s="372"/>
      <c r="E128" s="373"/>
      <c r="F128" s="373"/>
      <c r="G128" s="374"/>
      <c r="H128" s="373"/>
      <c r="I128" s="370"/>
    </row>
    <row r="129" spans="2:9" hidden="1">
      <c r="B129" s="370"/>
      <c r="C129" s="372"/>
      <c r="D129" s="372"/>
      <c r="E129" s="373"/>
      <c r="F129" s="373"/>
      <c r="G129" s="374"/>
      <c r="H129" s="373"/>
      <c r="I129" s="370"/>
    </row>
    <row r="130" spans="2:9" hidden="1">
      <c r="B130" s="370"/>
      <c r="C130" s="372"/>
      <c r="D130" s="372"/>
      <c r="E130" s="373"/>
      <c r="F130" s="373"/>
      <c r="G130" s="374"/>
      <c r="H130" s="373"/>
      <c r="I130" s="370"/>
    </row>
    <row r="131" spans="2:9" hidden="1">
      <c r="B131" s="370"/>
      <c r="C131" s="372"/>
      <c r="D131" s="372"/>
      <c r="E131" s="373"/>
      <c r="F131" s="373"/>
      <c r="G131" s="374"/>
      <c r="H131" s="373"/>
      <c r="I131" s="370"/>
    </row>
    <row r="132" spans="2:9" hidden="1">
      <c r="B132" s="370"/>
      <c r="C132" s="372"/>
      <c r="D132" s="372"/>
      <c r="E132" s="373"/>
      <c r="F132" s="373"/>
      <c r="G132" s="374"/>
      <c r="H132" s="373"/>
      <c r="I132" s="370"/>
    </row>
    <row r="133" spans="2:9" hidden="1">
      <c r="B133" s="370"/>
      <c r="C133" s="372"/>
      <c r="D133" s="372"/>
      <c r="E133" s="373"/>
      <c r="F133" s="373"/>
      <c r="G133" s="374"/>
      <c r="H133" s="373"/>
      <c r="I133" s="370"/>
    </row>
    <row r="134" spans="2:9" hidden="1">
      <c r="B134" s="370"/>
      <c r="C134" s="372"/>
      <c r="D134" s="372"/>
      <c r="E134" s="373"/>
      <c r="F134" s="373"/>
      <c r="G134" s="374"/>
      <c r="H134" s="373"/>
      <c r="I134" s="370"/>
    </row>
    <row r="135" spans="2:9" hidden="1">
      <c r="B135" s="370"/>
      <c r="C135" s="372"/>
      <c r="D135" s="372"/>
      <c r="E135" s="373"/>
      <c r="F135" s="373"/>
      <c r="G135" s="374"/>
      <c r="H135" s="373"/>
      <c r="I135" s="370"/>
    </row>
    <row r="136" spans="2:9" hidden="1">
      <c r="B136" s="370"/>
      <c r="C136" s="372"/>
      <c r="D136" s="372"/>
      <c r="E136" s="373"/>
      <c r="F136" s="373"/>
      <c r="G136" s="374"/>
      <c r="H136" s="373"/>
      <c r="I136" s="370"/>
    </row>
    <row r="137" spans="2:9" hidden="1">
      <c r="B137" s="370"/>
      <c r="C137" s="372"/>
      <c r="D137" s="372"/>
      <c r="E137" s="373"/>
      <c r="F137" s="373"/>
      <c r="G137" s="374"/>
      <c r="H137" s="373"/>
      <c r="I137" s="370"/>
    </row>
    <row r="138" spans="2:9" hidden="1">
      <c r="B138" s="370"/>
      <c r="C138" s="372"/>
      <c r="D138" s="372"/>
      <c r="E138" s="373"/>
      <c r="F138" s="373"/>
      <c r="G138" s="374"/>
      <c r="H138" s="373"/>
      <c r="I138" s="370"/>
    </row>
    <row r="139" spans="2:9" hidden="1">
      <c r="B139" s="370"/>
      <c r="C139" s="372"/>
      <c r="D139" s="372"/>
      <c r="E139" s="373"/>
      <c r="F139" s="373"/>
      <c r="G139" s="374"/>
      <c r="H139" s="373"/>
      <c r="I139" s="370"/>
    </row>
    <row r="140" spans="2:9" hidden="1">
      <c r="B140" s="370"/>
      <c r="C140" s="372"/>
      <c r="D140" s="372"/>
      <c r="E140" s="373"/>
      <c r="F140" s="373"/>
      <c r="G140" s="374"/>
      <c r="H140" s="373"/>
      <c r="I140" s="370"/>
    </row>
    <row r="141" spans="2:9" hidden="1">
      <c r="B141" s="370"/>
      <c r="C141" s="372"/>
      <c r="D141" s="372"/>
      <c r="E141" s="373"/>
      <c r="F141" s="373"/>
      <c r="G141" s="374"/>
      <c r="H141" s="373"/>
      <c r="I141" s="370"/>
    </row>
    <row r="142" spans="2:9" hidden="1">
      <c r="B142" s="370"/>
      <c r="C142" s="372"/>
      <c r="D142" s="372"/>
      <c r="E142" s="373"/>
      <c r="F142" s="373"/>
      <c r="G142" s="374"/>
      <c r="H142" s="373"/>
      <c r="I142" s="370"/>
    </row>
    <row r="143" spans="2:9" hidden="1">
      <c r="B143" s="370"/>
      <c r="C143" s="372"/>
      <c r="D143" s="372"/>
      <c r="E143" s="373"/>
      <c r="F143" s="373"/>
      <c r="G143" s="374"/>
      <c r="H143" s="373"/>
      <c r="I143" s="370"/>
    </row>
    <row r="144" spans="2:9" hidden="1">
      <c r="B144" s="370"/>
      <c r="C144" s="372"/>
      <c r="D144" s="372"/>
      <c r="E144" s="373"/>
      <c r="F144" s="373"/>
      <c r="G144" s="374"/>
      <c r="H144" s="373"/>
      <c r="I144" s="370"/>
    </row>
    <row r="145" spans="2:9" hidden="1">
      <c r="B145" s="370"/>
      <c r="C145" s="372"/>
      <c r="D145" s="372"/>
      <c r="E145" s="373"/>
      <c r="F145" s="373"/>
      <c r="G145" s="374"/>
      <c r="H145" s="373"/>
      <c r="I145" s="370"/>
    </row>
    <row r="146" spans="2:9" hidden="1">
      <c r="B146" s="370"/>
      <c r="C146" s="372"/>
      <c r="D146" s="372"/>
      <c r="E146" s="373"/>
      <c r="F146" s="373"/>
      <c r="G146" s="374"/>
      <c r="H146" s="373"/>
      <c r="I146" s="370"/>
    </row>
    <row r="147" spans="2:9" hidden="1">
      <c r="B147" s="370"/>
      <c r="C147" s="372"/>
      <c r="D147" s="372"/>
      <c r="E147" s="373"/>
      <c r="F147" s="373"/>
      <c r="G147" s="374"/>
      <c r="H147" s="373"/>
      <c r="I147" s="370"/>
    </row>
    <row r="148" spans="2:9" hidden="1">
      <c r="B148" s="370"/>
      <c r="C148" s="372"/>
      <c r="D148" s="372"/>
      <c r="E148" s="373"/>
      <c r="F148" s="373"/>
      <c r="G148" s="374"/>
      <c r="H148" s="373"/>
      <c r="I148" s="370"/>
    </row>
    <row r="149" spans="2:9" hidden="1">
      <c r="B149" s="370"/>
      <c r="C149" s="372"/>
      <c r="D149" s="372"/>
      <c r="E149" s="373"/>
      <c r="F149" s="373"/>
      <c r="G149" s="374"/>
      <c r="H149" s="373"/>
      <c r="I149" s="370"/>
    </row>
    <row r="150" spans="2:9" hidden="1">
      <c r="B150" s="370"/>
      <c r="C150" s="372"/>
      <c r="D150" s="372"/>
      <c r="E150" s="373"/>
      <c r="F150" s="373"/>
      <c r="G150" s="374"/>
      <c r="H150" s="373"/>
      <c r="I150" s="370"/>
    </row>
    <row r="151" spans="2:9" hidden="1">
      <c r="B151" s="370"/>
      <c r="C151" s="372"/>
      <c r="D151" s="372"/>
      <c r="E151" s="373"/>
      <c r="F151" s="373"/>
      <c r="G151" s="374"/>
      <c r="H151" s="373"/>
      <c r="I151" s="370"/>
    </row>
    <row r="152" spans="2:9" hidden="1">
      <c r="B152" s="370"/>
      <c r="C152" s="372"/>
      <c r="D152" s="372"/>
      <c r="E152" s="373"/>
      <c r="F152" s="373"/>
      <c r="G152" s="374"/>
      <c r="H152" s="373"/>
      <c r="I152" s="370"/>
    </row>
    <row r="153" spans="2:9" hidden="1">
      <c r="B153" s="370"/>
      <c r="C153" s="372"/>
      <c r="D153" s="372"/>
      <c r="E153" s="373"/>
      <c r="F153" s="373"/>
      <c r="G153" s="374"/>
      <c r="H153" s="373"/>
      <c r="I153" s="370"/>
    </row>
    <row r="154" spans="2:9" hidden="1">
      <c r="B154" s="370"/>
      <c r="C154" s="372"/>
      <c r="D154" s="372"/>
      <c r="E154" s="373"/>
      <c r="F154" s="373"/>
      <c r="G154" s="374"/>
      <c r="H154" s="373"/>
      <c r="I154" s="370"/>
    </row>
    <row r="155" spans="2:9" hidden="1">
      <c r="B155" s="370"/>
      <c r="C155" s="372"/>
      <c r="D155" s="372"/>
      <c r="E155" s="373"/>
      <c r="F155" s="373"/>
      <c r="G155" s="374"/>
      <c r="H155" s="373"/>
      <c r="I155" s="370"/>
    </row>
    <row r="156" spans="2:9" hidden="1">
      <c r="B156" s="370"/>
      <c r="C156" s="372"/>
      <c r="D156" s="372"/>
      <c r="E156" s="373"/>
      <c r="F156" s="373"/>
      <c r="G156" s="374"/>
      <c r="H156" s="373"/>
      <c r="I156" s="370"/>
    </row>
    <row r="157" spans="2:9" hidden="1">
      <c r="B157" s="370"/>
      <c r="C157" s="372"/>
      <c r="D157" s="372"/>
      <c r="E157" s="373"/>
      <c r="F157" s="373"/>
      <c r="G157" s="374"/>
      <c r="H157" s="373"/>
      <c r="I157" s="370"/>
    </row>
    <row r="158" spans="2:9" hidden="1">
      <c r="B158" s="370"/>
      <c r="C158" s="372"/>
      <c r="D158" s="372"/>
      <c r="E158" s="373"/>
      <c r="F158" s="373"/>
      <c r="G158" s="374"/>
      <c r="H158" s="373"/>
      <c r="I158" s="370"/>
    </row>
    <row r="159" spans="2:9" hidden="1">
      <c r="B159" s="370"/>
      <c r="C159" s="372"/>
      <c r="D159" s="372"/>
      <c r="E159" s="373"/>
      <c r="F159" s="373"/>
      <c r="G159" s="374"/>
      <c r="H159" s="373"/>
      <c r="I159" s="370"/>
    </row>
    <row r="160" spans="2:9" hidden="1">
      <c r="B160" s="370"/>
      <c r="C160" s="372"/>
      <c r="D160" s="372"/>
      <c r="E160" s="373"/>
      <c r="F160" s="373"/>
      <c r="G160" s="374"/>
      <c r="H160" s="373"/>
      <c r="I160" s="370"/>
    </row>
    <row r="161" spans="2:9" hidden="1">
      <c r="B161" s="370"/>
      <c r="C161" s="372"/>
      <c r="D161" s="372"/>
      <c r="E161" s="373"/>
      <c r="F161" s="373"/>
      <c r="G161" s="374"/>
      <c r="H161" s="373"/>
      <c r="I161" s="370"/>
    </row>
    <row r="162" spans="2:9" hidden="1">
      <c r="B162" s="370"/>
      <c r="C162" s="372"/>
      <c r="D162" s="372"/>
      <c r="E162" s="373"/>
      <c r="F162" s="373"/>
      <c r="G162" s="374"/>
      <c r="H162" s="373"/>
      <c r="I162" s="370"/>
    </row>
    <row r="163" spans="2:9" hidden="1">
      <c r="B163" s="370"/>
      <c r="C163" s="372"/>
      <c r="D163" s="372"/>
      <c r="E163" s="373"/>
      <c r="F163" s="373"/>
      <c r="G163" s="374"/>
      <c r="H163" s="373"/>
      <c r="I163" s="370"/>
    </row>
    <row r="164" spans="2:9" hidden="1">
      <c r="B164" s="370"/>
      <c r="C164" s="372"/>
      <c r="D164" s="372"/>
      <c r="E164" s="373"/>
      <c r="F164" s="373"/>
      <c r="G164" s="374"/>
      <c r="H164" s="373"/>
      <c r="I164" s="370"/>
    </row>
    <row r="165" spans="2:9" hidden="1">
      <c r="B165" s="370"/>
      <c r="C165" s="372"/>
      <c r="D165" s="372"/>
      <c r="E165" s="373"/>
      <c r="F165" s="373"/>
      <c r="G165" s="374"/>
      <c r="H165" s="373"/>
      <c r="I165" s="370"/>
    </row>
    <row r="166" spans="2:9" hidden="1">
      <c r="B166" s="370"/>
      <c r="C166" s="372"/>
      <c r="D166" s="372"/>
      <c r="E166" s="373"/>
      <c r="F166" s="373"/>
      <c r="G166" s="374"/>
      <c r="H166" s="373"/>
      <c r="I166" s="370"/>
    </row>
    <row r="167" spans="2:9" hidden="1">
      <c r="B167" s="370"/>
      <c r="C167" s="372"/>
      <c r="D167" s="372"/>
      <c r="E167" s="373"/>
      <c r="F167" s="373"/>
      <c r="G167" s="374"/>
      <c r="H167" s="373"/>
      <c r="I167" s="370"/>
    </row>
    <row r="168" spans="2:9" hidden="1">
      <c r="B168" s="370"/>
      <c r="C168" s="372"/>
      <c r="D168" s="372"/>
      <c r="E168" s="373"/>
      <c r="F168" s="373"/>
      <c r="G168" s="374"/>
      <c r="H168" s="373"/>
      <c r="I168" s="370"/>
    </row>
    <row r="169" spans="2:9" hidden="1">
      <c r="B169" s="370"/>
      <c r="C169" s="372"/>
      <c r="D169" s="372"/>
      <c r="E169" s="373"/>
      <c r="F169" s="373"/>
      <c r="G169" s="374"/>
      <c r="H169" s="373"/>
      <c r="I169" s="370"/>
    </row>
    <row r="170" spans="2:9" hidden="1">
      <c r="B170" s="370"/>
      <c r="C170" s="372"/>
      <c r="D170" s="372"/>
      <c r="E170" s="373"/>
      <c r="F170" s="373"/>
      <c r="G170" s="374"/>
      <c r="H170" s="373"/>
      <c r="I170" s="370"/>
    </row>
    <row r="171" spans="2:9" hidden="1">
      <c r="B171" s="370"/>
      <c r="C171" s="372"/>
      <c r="D171" s="372"/>
      <c r="E171" s="373"/>
      <c r="F171" s="373"/>
      <c r="G171" s="374"/>
      <c r="H171" s="373"/>
      <c r="I171" s="370"/>
    </row>
    <row r="172" spans="2:9" hidden="1">
      <c r="B172" s="370"/>
      <c r="C172" s="372"/>
      <c r="D172" s="372"/>
      <c r="E172" s="373"/>
      <c r="F172" s="373"/>
      <c r="G172" s="374"/>
      <c r="H172" s="373"/>
      <c r="I172" s="370"/>
    </row>
    <row r="173" spans="2:9" hidden="1">
      <c r="B173" s="370"/>
      <c r="C173" s="372"/>
      <c r="D173" s="372"/>
      <c r="E173" s="373"/>
      <c r="F173" s="373"/>
      <c r="G173" s="374"/>
      <c r="H173" s="373"/>
      <c r="I173" s="370"/>
    </row>
    <row r="174" spans="2:9" hidden="1">
      <c r="B174" s="370"/>
      <c r="C174" s="372"/>
      <c r="D174" s="372"/>
      <c r="E174" s="373"/>
      <c r="F174" s="373"/>
      <c r="G174" s="374"/>
      <c r="H174" s="373"/>
      <c r="I174" s="370"/>
    </row>
    <row r="175" spans="2:9" hidden="1">
      <c r="B175" s="370"/>
      <c r="C175" s="372"/>
      <c r="D175" s="372"/>
      <c r="E175" s="373"/>
      <c r="F175" s="373"/>
      <c r="G175" s="374"/>
      <c r="H175" s="373"/>
      <c r="I175" s="370"/>
    </row>
    <row r="176" spans="2:9" hidden="1">
      <c r="B176" s="370"/>
      <c r="C176" s="372"/>
      <c r="D176" s="372"/>
      <c r="E176" s="373"/>
      <c r="F176" s="373"/>
      <c r="G176" s="374"/>
      <c r="H176" s="373"/>
      <c r="I176" s="370"/>
    </row>
    <row r="177" spans="2:9" hidden="1">
      <c r="B177" s="370"/>
      <c r="C177" s="372"/>
      <c r="D177" s="372"/>
      <c r="E177" s="373"/>
      <c r="F177" s="373"/>
      <c r="G177" s="374"/>
      <c r="H177" s="373"/>
      <c r="I177" s="370"/>
    </row>
    <row r="178" spans="2:9" hidden="1">
      <c r="B178" s="370"/>
      <c r="C178" s="372"/>
      <c r="D178" s="372"/>
      <c r="E178" s="373"/>
      <c r="F178" s="373"/>
      <c r="G178" s="374"/>
      <c r="H178" s="373"/>
      <c r="I178" s="370"/>
    </row>
    <row r="179" spans="2:9" hidden="1">
      <c r="B179" s="370"/>
      <c r="C179" s="372"/>
      <c r="D179" s="372"/>
      <c r="E179" s="373"/>
      <c r="F179" s="373"/>
      <c r="G179" s="374"/>
      <c r="H179" s="373"/>
      <c r="I179" s="370"/>
    </row>
    <row r="180" spans="2:9" hidden="1">
      <c r="B180" s="370"/>
      <c r="C180" s="372"/>
      <c r="D180" s="372"/>
      <c r="E180" s="373"/>
      <c r="F180" s="373"/>
      <c r="G180" s="374"/>
      <c r="H180" s="373"/>
      <c r="I180" s="370"/>
    </row>
    <row r="181" spans="2:9" hidden="1">
      <c r="B181" s="370"/>
      <c r="C181" s="372"/>
      <c r="D181" s="372"/>
      <c r="E181" s="373"/>
      <c r="F181" s="373"/>
      <c r="G181" s="374"/>
      <c r="H181" s="373"/>
      <c r="I181" s="370"/>
    </row>
    <row r="182" spans="2:9" hidden="1">
      <c r="B182" s="370"/>
      <c r="C182" s="372"/>
      <c r="D182" s="372"/>
      <c r="E182" s="373"/>
      <c r="F182" s="373"/>
      <c r="G182" s="374"/>
      <c r="H182" s="373"/>
      <c r="I182" s="370"/>
    </row>
    <row r="183" spans="2:9" hidden="1">
      <c r="B183" s="370"/>
      <c r="C183" s="372"/>
      <c r="D183" s="372"/>
      <c r="E183" s="373"/>
      <c r="F183" s="373"/>
      <c r="G183" s="374"/>
      <c r="H183" s="373"/>
      <c r="I183" s="370"/>
    </row>
    <row r="184" spans="2:9" hidden="1">
      <c r="B184" s="370"/>
      <c r="C184" s="372"/>
      <c r="D184" s="372"/>
      <c r="E184" s="373"/>
      <c r="F184" s="373"/>
      <c r="G184" s="374"/>
      <c r="H184" s="373"/>
      <c r="I184" s="370"/>
    </row>
    <row r="185" spans="2:9" hidden="1">
      <c r="B185" s="370"/>
      <c r="C185" s="372"/>
      <c r="D185" s="372"/>
      <c r="E185" s="373"/>
      <c r="F185" s="373"/>
      <c r="G185" s="374"/>
      <c r="H185" s="373"/>
      <c r="I185" s="370"/>
    </row>
    <row r="186" spans="2:9" hidden="1">
      <c r="B186" s="370"/>
      <c r="C186" s="372"/>
      <c r="D186" s="372"/>
      <c r="E186" s="373"/>
      <c r="F186" s="373"/>
      <c r="G186" s="374"/>
      <c r="H186" s="373"/>
      <c r="I186" s="370"/>
    </row>
    <row r="187" spans="2:9" hidden="1">
      <c r="B187" s="370"/>
      <c r="C187" s="372"/>
      <c r="D187" s="372"/>
      <c r="E187" s="373"/>
      <c r="F187" s="373"/>
      <c r="G187" s="374"/>
      <c r="H187" s="373"/>
      <c r="I187" s="370"/>
    </row>
    <row r="188" spans="2:9" hidden="1">
      <c r="B188" s="370"/>
      <c r="C188" s="372"/>
      <c r="D188" s="372"/>
      <c r="E188" s="373"/>
      <c r="F188" s="373"/>
      <c r="G188" s="374"/>
      <c r="H188" s="373"/>
      <c r="I188" s="370"/>
    </row>
    <row r="189" spans="2:9" hidden="1">
      <c r="B189" s="370"/>
      <c r="C189" s="372"/>
      <c r="D189" s="372"/>
      <c r="E189" s="373"/>
      <c r="F189" s="373"/>
      <c r="G189" s="374"/>
      <c r="H189" s="373"/>
      <c r="I189" s="370"/>
    </row>
    <row r="190" spans="2:9" hidden="1">
      <c r="B190" s="370"/>
      <c r="C190" s="372"/>
      <c r="D190" s="372"/>
      <c r="E190" s="373"/>
      <c r="F190" s="373"/>
      <c r="G190" s="374"/>
      <c r="H190" s="373"/>
      <c r="I190" s="370"/>
    </row>
    <row r="191" spans="2:9" hidden="1">
      <c r="B191" s="370"/>
      <c r="C191" s="372"/>
      <c r="D191" s="372"/>
      <c r="E191" s="373"/>
      <c r="F191" s="373"/>
      <c r="G191" s="374"/>
      <c r="H191" s="373"/>
      <c r="I191" s="370"/>
    </row>
    <row r="192" spans="2:9" hidden="1">
      <c r="B192" s="370"/>
      <c r="C192" s="372"/>
      <c r="D192" s="372"/>
      <c r="E192" s="373"/>
      <c r="F192" s="373"/>
      <c r="G192" s="374"/>
      <c r="H192" s="373"/>
      <c r="I192" s="370"/>
    </row>
    <row r="193" spans="2:9" hidden="1">
      <c r="B193" s="370"/>
      <c r="C193" s="372"/>
      <c r="D193" s="372"/>
      <c r="E193" s="373"/>
      <c r="F193" s="373"/>
      <c r="G193" s="374"/>
      <c r="H193" s="373"/>
      <c r="I193" s="370"/>
    </row>
    <row r="194" spans="2:9" hidden="1">
      <c r="B194" s="370"/>
      <c r="C194" s="372"/>
      <c r="D194" s="372"/>
      <c r="E194" s="373"/>
      <c r="F194" s="373"/>
      <c r="G194" s="374"/>
      <c r="H194" s="373"/>
      <c r="I194" s="370"/>
    </row>
    <row r="195" spans="2:9" hidden="1">
      <c r="B195" s="370"/>
      <c r="C195" s="372"/>
      <c r="D195" s="372"/>
      <c r="E195" s="373"/>
      <c r="F195" s="373"/>
      <c r="G195" s="374"/>
      <c r="H195" s="373"/>
      <c r="I195" s="370"/>
    </row>
    <row r="196" spans="2:9" hidden="1">
      <c r="B196" s="370"/>
      <c r="C196" s="372"/>
      <c r="D196" s="372"/>
      <c r="E196" s="373"/>
      <c r="F196" s="373"/>
      <c r="G196" s="374"/>
      <c r="H196" s="373"/>
      <c r="I196" s="370"/>
    </row>
    <row r="197" spans="2:9" hidden="1">
      <c r="B197" s="370"/>
      <c r="C197" s="372"/>
      <c r="D197" s="372"/>
      <c r="E197" s="373"/>
      <c r="F197" s="373"/>
      <c r="G197" s="374"/>
      <c r="H197" s="373"/>
      <c r="I197" s="370"/>
    </row>
    <row r="198" spans="2:9" hidden="1">
      <c r="B198" s="370"/>
      <c r="C198" s="372"/>
      <c r="D198" s="372"/>
      <c r="E198" s="373"/>
      <c r="F198" s="373"/>
      <c r="G198" s="374"/>
      <c r="H198" s="373"/>
      <c r="I198" s="370"/>
    </row>
    <row r="199" spans="2:9" hidden="1">
      <c r="B199" s="370"/>
      <c r="C199" s="372"/>
      <c r="D199" s="372"/>
      <c r="E199" s="373"/>
      <c r="F199" s="373"/>
      <c r="G199" s="374"/>
      <c r="H199" s="373"/>
      <c r="I199" s="370"/>
    </row>
    <row r="200" spans="2:9" hidden="1">
      <c r="B200" s="370"/>
      <c r="C200" s="372"/>
      <c r="D200" s="372"/>
      <c r="E200" s="373"/>
      <c r="F200" s="373"/>
      <c r="G200" s="374"/>
      <c r="H200" s="373"/>
      <c r="I200" s="370"/>
    </row>
    <row r="201" spans="2:9" hidden="1">
      <c r="B201" s="370"/>
      <c r="C201" s="372"/>
      <c r="D201" s="372"/>
      <c r="E201" s="373"/>
      <c r="F201" s="373"/>
      <c r="G201" s="374"/>
      <c r="H201" s="373"/>
      <c r="I201" s="370"/>
    </row>
    <row r="202" spans="2:9" hidden="1">
      <c r="B202" s="370"/>
      <c r="C202" s="372"/>
      <c r="D202" s="372"/>
      <c r="E202" s="370"/>
      <c r="F202" s="370"/>
      <c r="G202" s="371"/>
      <c r="H202" s="370"/>
      <c r="I202" s="370"/>
    </row>
    <row r="203" spans="2:9" hidden="1">
      <c r="B203" s="370"/>
      <c r="C203" s="372"/>
      <c r="D203" s="372"/>
      <c r="E203" s="370"/>
      <c r="F203" s="370"/>
      <c r="G203" s="371"/>
      <c r="H203" s="370"/>
      <c r="I203" s="370"/>
    </row>
    <row r="204" spans="2:9" hidden="1">
      <c r="B204" s="370"/>
      <c r="C204" s="372"/>
      <c r="D204" s="372"/>
      <c r="E204" s="370"/>
      <c r="F204" s="370"/>
      <c r="G204" s="371"/>
      <c r="H204" s="370"/>
      <c r="I204" s="370"/>
    </row>
    <row r="205" spans="2:9" hidden="1">
      <c r="B205" s="370"/>
      <c r="C205" s="372"/>
      <c r="D205" s="372"/>
      <c r="E205" s="370"/>
      <c r="F205" s="370"/>
      <c r="G205" s="371"/>
      <c r="H205" s="370"/>
      <c r="I205" s="370"/>
    </row>
    <row r="206" spans="2:9" hidden="1">
      <c r="B206" s="370"/>
      <c r="C206" s="372"/>
      <c r="D206" s="372"/>
      <c r="E206" s="370"/>
      <c r="F206" s="370"/>
      <c r="G206" s="371"/>
      <c r="H206" s="370"/>
      <c r="I206" s="370"/>
    </row>
    <row r="207" spans="2:9" hidden="1">
      <c r="B207" s="370"/>
      <c r="C207" s="372"/>
      <c r="D207" s="372"/>
      <c r="E207" s="370"/>
      <c r="F207" s="370"/>
      <c r="G207" s="371"/>
      <c r="H207" s="370"/>
      <c r="I207" s="370"/>
    </row>
    <row r="208" spans="2:9" hidden="1">
      <c r="B208" s="370"/>
      <c r="C208" s="372"/>
      <c r="D208" s="372"/>
      <c r="E208" s="370"/>
      <c r="F208" s="370"/>
      <c r="G208" s="371"/>
      <c r="H208" s="370"/>
      <c r="I208" s="370"/>
    </row>
    <row r="209" spans="2:9" hidden="1">
      <c r="B209" s="370"/>
      <c r="C209" s="372"/>
      <c r="D209" s="372"/>
      <c r="E209" s="370"/>
      <c r="F209" s="370"/>
      <c r="G209" s="371"/>
      <c r="H209" s="370"/>
      <c r="I209" s="370"/>
    </row>
    <row r="210" spans="2:9" hidden="1">
      <c r="B210" s="370"/>
      <c r="C210" s="372"/>
      <c r="D210" s="372"/>
      <c r="E210" s="370"/>
      <c r="F210" s="370"/>
      <c r="G210" s="371"/>
      <c r="H210" s="370"/>
      <c r="I210" s="370"/>
    </row>
    <row r="211" spans="2:9" hidden="1">
      <c r="B211" s="370"/>
      <c r="C211" s="372"/>
      <c r="D211" s="372"/>
      <c r="E211" s="370"/>
      <c r="F211" s="370"/>
      <c r="G211" s="371"/>
      <c r="H211" s="370"/>
      <c r="I211" s="370"/>
    </row>
    <row r="212" spans="2:9" hidden="1">
      <c r="B212" s="370"/>
      <c r="C212" s="372"/>
      <c r="D212" s="372"/>
      <c r="E212" s="370"/>
      <c r="F212" s="370"/>
      <c r="G212" s="371"/>
      <c r="H212" s="370"/>
      <c r="I212" s="370"/>
    </row>
    <row r="213" spans="2:9" hidden="1">
      <c r="B213" s="370"/>
      <c r="C213" s="372"/>
      <c r="D213" s="372"/>
      <c r="E213" s="370"/>
      <c r="F213" s="370"/>
      <c r="G213" s="371"/>
      <c r="H213" s="370"/>
      <c r="I213" s="370"/>
    </row>
    <row r="214" spans="2:9" hidden="1">
      <c r="B214" s="370"/>
      <c r="C214" s="372"/>
      <c r="D214" s="372"/>
      <c r="E214" s="370"/>
      <c r="F214" s="370"/>
      <c r="G214" s="371"/>
      <c r="H214" s="370"/>
      <c r="I214" s="370"/>
    </row>
    <row r="215" spans="2:9" hidden="1">
      <c r="B215" s="370"/>
      <c r="C215" s="372"/>
      <c r="D215" s="372"/>
      <c r="E215" s="370"/>
      <c r="F215" s="370"/>
      <c r="G215" s="371"/>
      <c r="H215" s="370"/>
      <c r="I215" s="370"/>
    </row>
    <row r="216" spans="2:9" hidden="1">
      <c r="B216" s="370"/>
      <c r="C216" s="372"/>
      <c r="D216" s="372"/>
      <c r="E216" s="370"/>
      <c r="F216" s="370"/>
      <c r="G216" s="371"/>
      <c r="H216" s="370"/>
      <c r="I216" s="370"/>
    </row>
    <row r="217" spans="2:9" hidden="1">
      <c r="B217" s="370"/>
      <c r="C217" s="372"/>
      <c r="D217" s="372"/>
      <c r="E217" s="370"/>
      <c r="F217" s="370"/>
      <c r="G217" s="371"/>
      <c r="H217" s="370"/>
      <c r="I217" s="370"/>
    </row>
    <row r="218" spans="2:9" hidden="1">
      <c r="B218" s="370"/>
      <c r="C218" s="372"/>
      <c r="D218" s="372"/>
      <c r="E218" s="370"/>
      <c r="F218" s="370"/>
      <c r="G218" s="371"/>
      <c r="H218" s="370"/>
      <c r="I218" s="370"/>
    </row>
    <row r="219" spans="2:9" hidden="1">
      <c r="B219" s="370"/>
      <c r="C219" s="372"/>
      <c r="D219" s="372"/>
      <c r="E219" s="370"/>
      <c r="F219" s="370"/>
      <c r="G219" s="371"/>
      <c r="H219" s="370"/>
      <c r="I219" s="370"/>
    </row>
    <row r="220" spans="2:9" hidden="1">
      <c r="B220" s="370"/>
      <c r="C220" s="372"/>
      <c r="D220" s="372"/>
      <c r="E220" s="370"/>
      <c r="F220" s="370"/>
      <c r="G220" s="371"/>
      <c r="H220" s="370"/>
      <c r="I220" s="370"/>
    </row>
    <row r="221" spans="2:9" hidden="1">
      <c r="B221" s="370"/>
      <c r="C221" s="372"/>
      <c r="D221" s="372"/>
      <c r="E221" s="370"/>
      <c r="F221" s="370"/>
      <c r="G221" s="371"/>
      <c r="H221" s="370"/>
      <c r="I221" s="370"/>
    </row>
    <row r="222" spans="2:9" hidden="1">
      <c r="B222" s="370"/>
      <c r="C222" s="372"/>
      <c r="D222" s="372"/>
      <c r="E222" s="370"/>
      <c r="F222" s="370"/>
      <c r="G222" s="371"/>
      <c r="H222" s="370"/>
      <c r="I222" s="370"/>
    </row>
    <row r="223" spans="2:9" hidden="1">
      <c r="B223" s="370"/>
      <c r="C223" s="372"/>
      <c r="D223" s="372"/>
      <c r="E223" s="370"/>
      <c r="F223" s="370"/>
      <c r="G223" s="371"/>
      <c r="H223" s="370"/>
      <c r="I223" s="370"/>
    </row>
    <row r="224" spans="2:9" hidden="1">
      <c r="B224" s="370"/>
      <c r="C224" s="372"/>
      <c r="D224" s="372"/>
      <c r="E224" s="370"/>
      <c r="F224" s="370"/>
      <c r="G224" s="371"/>
      <c r="H224" s="370"/>
      <c r="I224" s="370"/>
    </row>
    <row r="225" spans="2:9" hidden="1">
      <c r="B225" s="370"/>
      <c r="C225" s="372"/>
      <c r="D225" s="372"/>
      <c r="E225" s="370"/>
      <c r="F225" s="370"/>
      <c r="G225" s="371"/>
      <c r="H225" s="370"/>
      <c r="I225" s="370"/>
    </row>
    <row r="226" spans="2:9" hidden="1">
      <c r="B226" s="370"/>
      <c r="C226" s="372"/>
      <c r="D226" s="372"/>
      <c r="E226" s="370"/>
      <c r="F226" s="370"/>
      <c r="G226" s="371"/>
      <c r="H226" s="370"/>
      <c r="I226" s="370"/>
    </row>
    <row r="227" spans="2:9" hidden="1">
      <c r="B227" s="370"/>
      <c r="C227" s="372"/>
      <c r="D227" s="372"/>
      <c r="E227" s="370"/>
      <c r="F227" s="370"/>
      <c r="G227" s="371"/>
      <c r="H227" s="370"/>
      <c r="I227" s="370"/>
    </row>
    <row r="228" spans="2:9" hidden="1">
      <c r="B228" s="370"/>
      <c r="C228" s="372"/>
      <c r="D228" s="372"/>
      <c r="E228" s="370"/>
      <c r="F228" s="370"/>
      <c r="G228" s="371"/>
      <c r="H228" s="370"/>
      <c r="I228" s="370"/>
    </row>
    <row r="229" spans="2:9" hidden="1">
      <c r="B229" s="370"/>
      <c r="C229" s="372"/>
      <c r="D229" s="372"/>
      <c r="E229" s="370"/>
      <c r="F229" s="370"/>
      <c r="G229" s="371"/>
      <c r="H229" s="370"/>
      <c r="I229" s="370"/>
    </row>
    <row r="230" spans="2:9" hidden="1">
      <c r="B230" s="370"/>
      <c r="C230" s="372"/>
      <c r="D230" s="372"/>
      <c r="E230" s="370"/>
      <c r="F230" s="370"/>
      <c r="G230" s="371"/>
      <c r="H230" s="370"/>
      <c r="I230" s="370"/>
    </row>
    <row r="231" spans="2:9" hidden="1">
      <c r="B231" s="370"/>
      <c r="C231" s="372"/>
      <c r="D231" s="372"/>
      <c r="E231" s="370"/>
      <c r="F231" s="370"/>
      <c r="G231" s="371"/>
      <c r="H231" s="370"/>
      <c r="I231" s="370"/>
    </row>
    <row r="232" spans="2:9" hidden="1">
      <c r="B232" s="370"/>
      <c r="C232" s="372"/>
      <c r="D232" s="372"/>
      <c r="E232" s="370"/>
      <c r="F232" s="370"/>
      <c r="G232" s="371"/>
      <c r="H232" s="370"/>
      <c r="I232" s="370"/>
    </row>
    <row r="233" spans="2:9" hidden="1">
      <c r="B233" s="370"/>
      <c r="C233" s="372"/>
      <c r="D233" s="372"/>
      <c r="E233" s="370"/>
      <c r="F233" s="370"/>
      <c r="G233" s="371"/>
      <c r="H233" s="370"/>
      <c r="I233" s="370"/>
    </row>
    <row r="234" spans="2:9" hidden="1">
      <c r="B234" s="370"/>
      <c r="C234" s="372"/>
      <c r="D234" s="372"/>
      <c r="E234" s="370"/>
      <c r="F234" s="370"/>
      <c r="G234" s="371"/>
      <c r="H234" s="370"/>
      <c r="I234" s="370"/>
    </row>
    <row r="235" spans="2:9" hidden="1">
      <c r="B235" s="370"/>
      <c r="C235" s="372"/>
      <c r="D235" s="372"/>
      <c r="E235" s="370"/>
      <c r="F235" s="370"/>
      <c r="G235" s="371"/>
      <c r="H235" s="370"/>
      <c r="I235" s="370"/>
    </row>
    <row r="236" spans="2:9" hidden="1">
      <c r="B236" s="370"/>
      <c r="C236" s="372"/>
      <c r="D236" s="372"/>
      <c r="E236" s="370"/>
      <c r="F236" s="370"/>
      <c r="G236" s="371"/>
      <c r="H236" s="370"/>
      <c r="I236" s="370"/>
    </row>
    <row r="237" spans="2:9" hidden="1">
      <c r="B237" s="370"/>
      <c r="C237" s="372"/>
      <c r="D237" s="372"/>
      <c r="E237" s="370"/>
      <c r="F237" s="370"/>
      <c r="G237" s="371"/>
      <c r="H237" s="370"/>
      <c r="I237" s="370"/>
    </row>
    <row r="238" spans="2:9" hidden="1">
      <c r="B238" s="370"/>
      <c r="C238" s="372"/>
      <c r="D238" s="372"/>
      <c r="E238" s="370"/>
      <c r="F238" s="370"/>
      <c r="G238" s="371"/>
      <c r="H238" s="370"/>
      <c r="I238" s="370"/>
    </row>
    <row r="239" spans="2:9" hidden="1">
      <c r="B239" s="370"/>
      <c r="C239" s="372"/>
      <c r="D239" s="372"/>
      <c r="E239" s="370"/>
      <c r="F239" s="370"/>
      <c r="G239" s="371"/>
      <c r="H239" s="370"/>
      <c r="I239" s="370"/>
    </row>
    <row r="240" spans="2:9" hidden="1">
      <c r="B240" s="370"/>
      <c r="C240" s="372"/>
      <c r="D240" s="372"/>
      <c r="E240" s="370"/>
      <c r="F240" s="370"/>
      <c r="G240" s="371"/>
      <c r="H240" s="370"/>
      <c r="I240" s="370"/>
    </row>
    <row r="241" spans="2:9" hidden="1">
      <c r="B241" s="370"/>
      <c r="C241" s="372"/>
      <c r="D241" s="372"/>
      <c r="E241" s="370"/>
      <c r="F241" s="370"/>
      <c r="G241" s="371"/>
      <c r="H241" s="370"/>
      <c r="I241" s="370"/>
    </row>
    <row r="242" spans="2:9" hidden="1">
      <c r="B242" s="370"/>
      <c r="C242" s="372"/>
      <c r="D242" s="372"/>
      <c r="E242" s="370"/>
      <c r="F242" s="370"/>
      <c r="G242" s="371"/>
      <c r="H242" s="370"/>
      <c r="I242" s="370"/>
    </row>
    <row r="243" spans="2:9" hidden="1">
      <c r="B243" s="370"/>
      <c r="C243" s="372"/>
      <c r="D243" s="372"/>
      <c r="E243" s="370"/>
      <c r="F243" s="370"/>
      <c r="G243" s="371"/>
      <c r="H243" s="370"/>
      <c r="I243" s="370"/>
    </row>
    <row r="244" spans="2:9" hidden="1">
      <c r="B244" s="370"/>
      <c r="C244" s="372"/>
      <c r="D244" s="372"/>
      <c r="E244" s="370"/>
      <c r="F244" s="370"/>
      <c r="G244" s="371"/>
      <c r="H244" s="370"/>
      <c r="I244" s="370"/>
    </row>
    <row r="245" spans="2:9" hidden="1">
      <c r="B245" s="370"/>
      <c r="C245" s="372"/>
      <c r="D245" s="372"/>
      <c r="E245" s="370"/>
      <c r="F245" s="370"/>
      <c r="G245" s="371"/>
      <c r="H245" s="370"/>
      <c r="I245" s="370"/>
    </row>
    <row r="246" spans="2:9" hidden="1">
      <c r="B246" s="370"/>
      <c r="C246" s="372"/>
      <c r="D246" s="372"/>
      <c r="E246" s="370"/>
      <c r="F246" s="370"/>
      <c r="G246" s="371"/>
      <c r="H246" s="370"/>
      <c r="I246" s="370"/>
    </row>
    <row r="247" spans="2:9" hidden="1">
      <c r="B247" s="370"/>
      <c r="C247" s="372"/>
      <c r="D247" s="372"/>
      <c r="E247" s="370"/>
      <c r="F247" s="370"/>
      <c r="G247" s="371"/>
      <c r="H247" s="370"/>
      <c r="I247" s="370"/>
    </row>
    <row r="248" spans="2:9" hidden="1">
      <c r="B248" s="370"/>
      <c r="C248" s="372"/>
      <c r="D248" s="372"/>
      <c r="E248" s="370"/>
      <c r="F248" s="370"/>
      <c r="G248" s="371"/>
      <c r="H248" s="370"/>
      <c r="I248" s="370"/>
    </row>
    <row r="249" spans="2:9" hidden="1">
      <c r="B249" s="370"/>
      <c r="C249" s="372"/>
      <c r="D249" s="372"/>
      <c r="E249" s="370"/>
      <c r="F249" s="370"/>
      <c r="G249" s="371"/>
      <c r="H249" s="370"/>
      <c r="I249" s="370"/>
    </row>
    <row r="250" spans="2:9" hidden="1">
      <c r="B250" s="370"/>
      <c r="C250" s="372"/>
      <c r="D250" s="372"/>
      <c r="E250" s="370"/>
      <c r="F250" s="370"/>
      <c r="G250" s="371"/>
      <c r="H250" s="370"/>
      <c r="I250" s="370"/>
    </row>
    <row r="251" spans="2:9" hidden="1">
      <c r="B251" s="370"/>
      <c r="C251" s="372"/>
      <c r="D251" s="372"/>
      <c r="E251" s="370"/>
      <c r="F251" s="370"/>
      <c r="G251" s="371"/>
      <c r="H251" s="370"/>
      <c r="I251" s="370"/>
    </row>
    <row r="252" spans="2:9" hidden="1">
      <c r="B252" s="370"/>
      <c r="C252" s="372"/>
      <c r="D252" s="372"/>
      <c r="E252" s="370"/>
      <c r="F252" s="370"/>
      <c r="G252" s="371"/>
      <c r="H252" s="370"/>
      <c r="I252" s="370"/>
    </row>
    <row r="253" spans="2:9" hidden="1">
      <c r="B253" s="370"/>
      <c r="C253" s="372"/>
      <c r="D253" s="372"/>
      <c r="E253" s="370"/>
      <c r="F253" s="370"/>
      <c r="G253" s="371"/>
      <c r="H253" s="370"/>
      <c r="I253" s="370"/>
    </row>
    <row r="254" spans="2:9" hidden="1">
      <c r="B254" s="370"/>
      <c r="C254" s="372"/>
      <c r="D254" s="372"/>
      <c r="E254" s="370"/>
      <c r="F254" s="370"/>
      <c r="G254" s="371"/>
      <c r="H254" s="370"/>
      <c r="I254" s="370"/>
    </row>
    <row r="255" spans="2:9" hidden="1">
      <c r="B255" s="370"/>
      <c r="C255" s="372"/>
      <c r="D255" s="372"/>
      <c r="E255" s="370"/>
      <c r="F255" s="370"/>
      <c r="G255" s="371"/>
      <c r="H255" s="370"/>
      <c r="I255" s="370"/>
    </row>
    <row r="256" spans="2:9" hidden="1">
      <c r="B256" s="370"/>
      <c r="C256" s="372"/>
      <c r="D256" s="372"/>
      <c r="E256" s="370"/>
      <c r="F256" s="370"/>
      <c r="G256" s="371"/>
      <c r="H256" s="370"/>
      <c r="I256" s="370"/>
    </row>
    <row r="257" spans="2:9" hidden="1">
      <c r="B257" s="370"/>
      <c r="C257" s="372"/>
      <c r="D257" s="372"/>
      <c r="E257" s="370"/>
      <c r="F257" s="370"/>
      <c r="G257" s="371"/>
      <c r="H257" s="370"/>
      <c r="I257" s="370"/>
    </row>
    <row r="258" spans="2:9" hidden="1">
      <c r="B258" s="370"/>
      <c r="C258" s="372"/>
      <c r="D258" s="372"/>
      <c r="E258" s="370"/>
      <c r="F258" s="370"/>
      <c r="G258" s="371"/>
      <c r="H258" s="370"/>
      <c r="I258" s="370"/>
    </row>
    <row r="259" spans="2:9" hidden="1">
      <c r="B259" s="370"/>
      <c r="C259" s="372"/>
      <c r="D259" s="372"/>
      <c r="E259" s="370"/>
      <c r="F259" s="370"/>
      <c r="G259" s="371"/>
      <c r="H259" s="370"/>
      <c r="I259" s="370"/>
    </row>
    <row r="260" spans="2:9" hidden="1">
      <c r="B260" s="370"/>
      <c r="C260" s="372"/>
      <c r="D260" s="372"/>
      <c r="E260" s="370"/>
      <c r="F260" s="370"/>
      <c r="G260" s="371"/>
      <c r="H260" s="370"/>
      <c r="I260" s="370"/>
    </row>
    <row r="261" spans="2:9" hidden="1">
      <c r="B261" s="370"/>
      <c r="C261" s="372"/>
      <c r="D261" s="372"/>
      <c r="E261" s="370"/>
      <c r="F261" s="370"/>
      <c r="G261" s="371"/>
      <c r="H261" s="370"/>
      <c r="I261" s="370"/>
    </row>
    <row r="262" spans="2:9" hidden="1">
      <c r="B262" s="370"/>
      <c r="C262" s="372"/>
      <c r="D262" s="372"/>
      <c r="E262" s="370"/>
      <c r="F262" s="370"/>
      <c r="G262" s="371"/>
      <c r="H262" s="370"/>
      <c r="I262" s="370"/>
    </row>
    <row r="263" spans="2:9" hidden="1">
      <c r="B263" s="370"/>
      <c r="C263" s="372"/>
      <c r="D263" s="372"/>
      <c r="E263" s="370"/>
      <c r="F263" s="370"/>
      <c r="G263" s="371"/>
      <c r="H263" s="370"/>
      <c r="I263" s="370"/>
    </row>
    <row r="264" spans="2:9" hidden="1">
      <c r="B264" s="370"/>
      <c r="C264" s="372"/>
      <c r="D264" s="372"/>
      <c r="E264" s="370"/>
      <c r="F264" s="370"/>
      <c r="G264" s="371"/>
      <c r="H264" s="370"/>
      <c r="I264" s="370"/>
    </row>
    <row r="265" spans="2:9" hidden="1">
      <c r="B265" s="370"/>
      <c r="C265" s="372"/>
      <c r="D265" s="372"/>
      <c r="E265" s="370"/>
      <c r="F265" s="370"/>
      <c r="G265" s="371"/>
      <c r="H265" s="370"/>
      <c r="I265" s="370"/>
    </row>
    <row r="266" spans="2:9" hidden="1">
      <c r="B266" s="370"/>
      <c r="C266" s="372"/>
      <c r="D266" s="372"/>
      <c r="E266" s="370"/>
      <c r="F266" s="370"/>
      <c r="G266" s="371"/>
      <c r="H266" s="370"/>
      <c r="I266" s="370"/>
    </row>
    <row r="267" spans="2:9" hidden="1">
      <c r="B267" s="370"/>
      <c r="C267" s="372"/>
      <c r="D267" s="372"/>
      <c r="E267" s="370"/>
      <c r="F267" s="370"/>
      <c r="G267" s="371"/>
      <c r="H267" s="370"/>
      <c r="I267" s="370"/>
    </row>
    <row r="268" spans="2:9" hidden="1">
      <c r="B268" s="370"/>
      <c r="C268" s="372"/>
      <c r="D268" s="372"/>
      <c r="E268" s="370"/>
      <c r="F268" s="370"/>
      <c r="G268" s="371"/>
      <c r="H268" s="370"/>
      <c r="I268" s="370"/>
    </row>
    <row r="269" spans="2:9" hidden="1">
      <c r="B269" s="370"/>
      <c r="C269" s="372"/>
      <c r="D269" s="372"/>
      <c r="E269" s="370"/>
      <c r="F269" s="370"/>
      <c r="G269" s="371"/>
      <c r="H269" s="370"/>
      <c r="I269" s="370"/>
    </row>
    <row r="270" spans="2:9" hidden="1">
      <c r="B270" s="370"/>
      <c r="C270" s="372"/>
      <c r="D270" s="372"/>
      <c r="E270" s="370"/>
      <c r="F270" s="370"/>
      <c r="G270" s="371"/>
      <c r="H270" s="370"/>
      <c r="I270" s="370"/>
    </row>
    <row r="271" spans="2:9" hidden="1">
      <c r="B271" s="370"/>
      <c r="C271" s="372"/>
      <c r="D271" s="372"/>
      <c r="E271" s="370"/>
      <c r="F271" s="370"/>
      <c r="G271" s="371"/>
      <c r="H271" s="370"/>
      <c r="I271" s="370"/>
    </row>
    <row r="272" spans="2:9" hidden="1">
      <c r="B272" s="370"/>
      <c r="C272" s="372"/>
      <c r="D272" s="372"/>
      <c r="E272" s="370"/>
      <c r="F272" s="370"/>
      <c r="G272" s="371"/>
      <c r="H272" s="370"/>
      <c r="I272" s="370"/>
    </row>
    <row r="273" spans="2:9" hidden="1">
      <c r="B273" s="370"/>
      <c r="C273" s="372"/>
      <c r="D273" s="372"/>
      <c r="E273" s="370"/>
      <c r="F273" s="370"/>
      <c r="G273" s="371"/>
      <c r="H273" s="370"/>
      <c r="I273" s="370"/>
    </row>
    <row r="274" spans="2:9" hidden="1">
      <c r="B274" s="370"/>
      <c r="C274" s="372"/>
      <c r="D274" s="372"/>
      <c r="E274" s="370"/>
      <c r="F274" s="370"/>
      <c r="G274" s="371"/>
      <c r="H274" s="370"/>
      <c r="I274" s="370"/>
    </row>
    <row r="275" spans="2:9" hidden="1">
      <c r="B275" s="370"/>
      <c r="C275" s="372"/>
      <c r="D275" s="372"/>
      <c r="E275" s="370"/>
      <c r="F275" s="370"/>
      <c r="G275" s="371"/>
      <c r="H275" s="370"/>
      <c r="I275" s="370"/>
    </row>
    <row r="276" spans="2:9" hidden="1">
      <c r="B276" s="370"/>
      <c r="C276" s="372"/>
      <c r="D276" s="372"/>
      <c r="E276" s="370"/>
      <c r="F276" s="370"/>
      <c r="G276" s="371"/>
      <c r="H276" s="370"/>
      <c r="I276" s="370"/>
    </row>
    <row r="277" spans="2:9" hidden="1">
      <c r="B277" s="370"/>
      <c r="C277" s="372"/>
      <c r="D277" s="372"/>
      <c r="E277" s="370"/>
      <c r="F277" s="370"/>
      <c r="G277" s="371"/>
      <c r="H277" s="370"/>
      <c r="I277" s="370"/>
    </row>
    <row r="278" spans="2:9" hidden="1">
      <c r="B278" s="370"/>
      <c r="C278" s="372"/>
      <c r="D278" s="372"/>
      <c r="E278" s="370"/>
      <c r="F278" s="370"/>
      <c r="G278" s="371"/>
      <c r="H278" s="370"/>
      <c r="I278" s="370"/>
    </row>
    <row r="279" spans="2:9" hidden="1">
      <c r="B279" s="370"/>
      <c r="C279" s="372"/>
      <c r="D279" s="372"/>
      <c r="E279" s="370"/>
      <c r="F279" s="370"/>
      <c r="G279" s="371"/>
      <c r="H279" s="370"/>
      <c r="I279" s="370"/>
    </row>
    <row r="280" spans="2:9" hidden="1">
      <c r="B280" s="370"/>
      <c r="C280" s="372"/>
      <c r="D280" s="372"/>
      <c r="E280" s="370"/>
      <c r="F280" s="370"/>
      <c r="G280" s="371"/>
      <c r="H280" s="370"/>
      <c r="I280" s="370"/>
    </row>
    <row r="281" spans="2:9" hidden="1">
      <c r="B281" s="370"/>
      <c r="C281" s="372"/>
      <c r="D281" s="372"/>
      <c r="E281" s="370"/>
      <c r="F281" s="370"/>
      <c r="G281" s="371"/>
      <c r="H281" s="370"/>
      <c r="I281" s="370"/>
    </row>
    <row r="282" spans="2:9" hidden="1">
      <c r="B282" s="370"/>
      <c r="C282" s="372"/>
      <c r="D282" s="372"/>
      <c r="E282" s="370"/>
      <c r="F282" s="370"/>
      <c r="G282" s="371"/>
      <c r="H282" s="370"/>
      <c r="I282" s="370"/>
    </row>
    <row r="283" spans="2:9" hidden="1">
      <c r="B283" s="370"/>
      <c r="C283" s="372"/>
      <c r="D283" s="372"/>
      <c r="E283" s="370"/>
      <c r="F283" s="370"/>
      <c r="G283" s="371"/>
      <c r="H283" s="370"/>
      <c r="I283" s="370"/>
    </row>
    <row r="284" spans="2:9" hidden="1">
      <c r="B284" s="370"/>
      <c r="C284" s="372"/>
      <c r="D284" s="372"/>
      <c r="E284" s="370"/>
      <c r="F284" s="370"/>
      <c r="G284" s="371"/>
      <c r="H284" s="370"/>
      <c r="I284" s="370"/>
    </row>
    <row r="285" spans="2:9" hidden="1">
      <c r="B285" s="370"/>
      <c r="C285" s="372"/>
      <c r="D285" s="372"/>
      <c r="E285" s="370"/>
      <c r="F285" s="370"/>
      <c r="G285" s="371"/>
      <c r="H285" s="370"/>
      <c r="I285" s="370"/>
    </row>
    <row r="286" spans="2:9" hidden="1">
      <c r="B286" s="370"/>
      <c r="C286" s="372"/>
      <c r="D286" s="372"/>
      <c r="E286" s="370"/>
      <c r="F286" s="370"/>
      <c r="G286" s="371"/>
      <c r="H286" s="370"/>
      <c r="I286" s="370"/>
    </row>
    <row r="287" spans="2:9" hidden="1">
      <c r="B287" s="370"/>
      <c r="C287" s="372"/>
      <c r="D287" s="372"/>
      <c r="E287" s="370"/>
      <c r="F287" s="370"/>
      <c r="G287" s="371"/>
      <c r="H287" s="370"/>
      <c r="I287" s="370"/>
    </row>
    <row r="288" spans="2:9" hidden="1">
      <c r="B288" s="370"/>
      <c r="C288" s="372"/>
      <c r="D288" s="372"/>
      <c r="E288" s="370"/>
      <c r="F288" s="370"/>
      <c r="G288" s="371"/>
      <c r="H288" s="370"/>
      <c r="I288" s="370"/>
    </row>
    <row r="289" spans="2:9" hidden="1">
      <c r="B289" s="370"/>
      <c r="C289" s="372"/>
      <c r="D289" s="372"/>
      <c r="E289" s="370"/>
      <c r="F289" s="370"/>
      <c r="G289" s="371"/>
      <c r="H289" s="370"/>
      <c r="I289" s="370"/>
    </row>
    <row r="290" spans="2:9" hidden="1">
      <c r="B290" s="370"/>
      <c r="C290" s="372"/>
      <c r="D290" s="372"/>
      <c r="E290" s="370"/>
      <c r="F290" s="370"/>
      <c r="G290" s="371"/>
      <c r="H290" s="370"/>
      <c r="I290" s="370"/>
    </row>
    <row r="291" spans="2:9" hidden="1">
      <c r="B291" s="370"/>
      <c r="C291" s="372"/>
      <c r="D291" s="372"/>
      <c r="E291" s="370"/>
      <c r="F291" s="370"/>
      <c r="G291" s="371"/>
      <c r="H291" s="370"/>
      <c r="I291" s="370"/>
    </row>
    <row r="292" spans="2:9" hidden="1">
      <c r="B292" s="370"/>
      <c r="C292" s="372"/>
      <c r="D292" s="372"/>
      <c r="E292" s="370"/>
      <c r="F292" s="370"/>
      <c r="G292" s="371"/>
      <c r="H292" s="370"/>
      <c r="I292" s="370"/>
    </row>
    <row r="293" spans="2:9" hidden="1">
      <c r="B293" s="370"/>
      <c r="C293" s="372"/>
      <c r="D293" s="372"/>
      <c r="E293" s="370"/>
      <c r="F293" s="370"/>
      <c r="G293" s="371"/>
      <c r="H293" s="370"/>
      <c r="I293" s="370"/>
    </row>
    <row r="294" spans="2:9" hidden="1">
      <c r="B294" s="370"/>
      <c r="C294" s="372"/>
      <c r="D294" s="372"/>
      <c r="E294" s="370"/>
      <c r="F294" s="370"/>
      <c r="G294" s="371"/>
      <c r="H294" s="370"/>
      <c r="I294" s="370"/>
    </row>
    <row r="295" spans="2:9" hidden="1">
      <c r="B295" s="370"/>
      <c r="C295" s="372"/>
      <c r="D295" s="372"/>
      <c r="E295" s="370"/>
      <c r="F295" s="370"/>
      <c r="G295" s="371"/>
      <c r="H295" s="370"/>
      <c r="I295" s="370"/>
    </row>
    <row r="296" spans="2:9" hidden="1">
      <c r="B296" s="370"/>
      <c r="C296" s="372"/>
      <c r="D296" s="372"/>
      <c r="E296" s="370"/>
      <c r="F296" s="370"/>
      <c r="G296" s="371"/>
      <c r="H296" s="370"/>
      <c r="I296" s="370"/>
    </row>
    <row r="297" spans="2:9" hidden="1">
      <c r="B297" s="370"/>
      <c r="C297" s="372"/>
      <c r="D297" s="372"/>
      <c r="E297" s="370"/>
      <c r="F297" s="370"/>
      <c r="G297" s="371"/>
      <c r="H297" s="370"/>
      <c r="I297" s="370"/>
    </row>
    <row r="298" spans="2:9" hidden="1">
      <c r="B298" s="370"/>
      <c r="C298" s="372"/>
      <c r="D298" s="372"/>
      <c r="E298" s="370"/>
      <c r="F298" s="370"/>
      <c r="G298" s="371"/>
      <c r="H298" s="370"/>
      <c r="I298" s="370"/>
    </row>
    <row r="299" spans="2:9" hidden="1">
      <c r="B299" s="370"/>
      <c r="C299" s="372"/>
      <c r="D299" s="372"/>
      <c r="E299" s="370"/>
      <c r="F299" s="370"/>
      <c r="G299" s="371"/>
      <c r="H299" s="370"/>
      <c r="I299" s="370"/>
    </row>
    <row r="300" spans="2:9" hidden="1">
      <c r="B300" s="370"/>
      <c r="C300" s="372"/>
      <c r="D300" s="372"/>
      <c r="E300" s="370"/>
      <c r="F300" s="370"/>
      <c r="G300" s="371"/>
      <c r="H300" s="370"/>
      <c r="I300" s="370"/>
    </row>
    <row r="301" spans="2:9" hidden="1">
      <c r="B301" s="370"/>
      <c r="C301" s="372"/>
      <c r="D301" s="372"/>
      <c r="E301" s="370"/>
      <c r="F301" s="370"/>
      <c r="G301" s="371"/>
      <c r="H301" s="370"/>
      <c r="I301" s="370"/>
    </row>
    <row r="302" spans="2:9" hidden="1">
      <c r="B302" s="370"/>
      <c r="C302" s="372"/>
      <c r="D302" s="372"/>
      <c r="E302" s="370"/>
      <c r="F302" s="370"/>
      <c r="G302" s="371"/>
      <c r="H302" s="370"/>
      <c r="I302" s="370"/>
    </row>
    <row r="303" spans="2:9" hidden="1">
      <c r="B303" s="370"/>
      <c r="C303" s="372"/>
      <c r="D303" s="372"/>
      <c r="E303" s="370"/>
      <c r="F303" s="370"/>
      <c r="G303" s="371"/>
      <c r="H303" s="370"/>
      <c r="I303" s="370"/>
    </row>
    <row r="304" spans="2:9" hidden="1">
      <c r="B304" s="370"/>
      <c r="C304" s="372"/>
      <c r="D304" s="372"/>
      <c r="E304" s="370"/>
      <c r="F304" s="370"/>
      <c r="G304" s="371"/>
      <c r="H304" s="370"/>
      <c r="I304" s="370"/>
    </row>
    <row r="305" spans="2:9" hidden="1">
      <c r="B305" s="370"/>
      <c r="C305" s="372"/>
      <c r="D305" s="372"/>
      <c r="E305" s="370"/>
      <c r="F305" s="370"/>
      <c r="G305" s="371"/>
      <c r="H305" s="370"/>
      <c r="I305" s="370"/>
    </row>
    <row r="306" spans="2:9" hidden="1">
      <c r="B306" s="370"/>
      <c r="C306" s="372"/>
      <c r="D306" s="372"/>
      <c r="E306" s="370"/>
      <c r="F306" s="370"/>
      <c r="G306" s="371"/>
      <c r="H306" s="370"/>
      <c r="I306" s="370"/>
    </row>
    <row r="307" spans="2:9" hidden="1">
      <c r="B307" s="370"/>
      <c r="C307" s="372"/>
      <c r="D307" s="372"/>
      <c r="E307" s="370"/>
      <c r="F307" s="370"/>
      <c r="G307" s="371"/>
      <c r="H307" s="370"/>
      <c r="I307" s="370"/>
    </row>
    <row r="308" spans="2:9" hidden="1">
      <c r="B308" s="370"/>
      <c r="C308" s="372"/>
      <c r="D308" s="372"/>
      <c r="E308" s="370"/>
      <c r="F308" s="370"/>
      <c r="G308" s="371"/>
      <c r="H308" s="370"/>
      <c r="I308" s="370"/>
    </row>
    <row r="309" spans="2:9" hidden="1">
      <c r="B309" s="370"/>
      <c r="C309" s="372"/>
      <c r="D309" s="372"/>
      <c r="E309" s="370"/>
      <c r="F309" s="370"/>
      <c r="G309" s="371"/>
      <c r="H309" s="370"/>
      <c r="I309" s="370"/>
    </row>
    <row r="310" spans="2:9" hidden="1">
      <c r="B310" s="370"/>
      <c r="C310" s="372"/>
      <c r="D310" s="372"/>
      <c r="E310" s="370"/>
      <c r="F310" s="370"/>
      <c r="G310" s="371"/>
      <c r="H310" s="370"/>
      <c r="I310" s="370"/>
    </row>
    <row r="311" spans="2:9" hidden="1">
      <c r="B311" s="370"/>
      <c r="C311" s="372"/>
      <c r="D311" s="372"/>
      <c r="E311" s="370"/>
      <c r="F311" s="370"/>
      <c r="G311" s="371"/>
      <c r="H311" s="370"/>
      <c r="I311" s="370"/>
    </row>
    <row r="312" spans="2:9" hidden="1">
      <c r="B312" s="370"/>
      <c r="C312" s="372"/>
      <c r="D312" s="372"/>
      <c r="E312" s="370"/>
      <c r="F312" s="370"/>
      <c r="G312" s="371"/>
      <c r="H312" s="370"/>
      <c r="I312" s="370"/>
    </row>
    <row r="313" spans="2:9" hidden="1">
      <c r="B313" s="370"/>
      <c r="C313" s="372"/>
      <c r="D313" s="372"/>
      <c r="E313" s="370"/>
      <c r="F313" s="370"/>
      <c r="G313" s="371"/>
      <c r="H313" s="370"/>
      <c r="I313" s="370"/>
    </row>
    <row r="314" spans="2:9" hidden="1">
      <c r="B314" s="370"/>
      <c r="C314" s="372"/>
      <c r="D314" s="372"/>
      <c r="E314" s="370"/>
      <c r="F314" s="370"/>
      <c r="G314" s="371"/>
      <c r="H314" s="370"/>
      <c r="I314" s="370"/>
    </row>
    <row r="315" spans="2:9" hidden="1">
      <c r="B315" s="370"/>
      <c r="C315" s="372"/>
      <c r="D315" s="372"/>
      <c r="E315" s="370"/>
      <c r="F315" s="370"/>
      <c r="G315" s="371"/>
      <c r="H315" s="370"/>
      <c r="I315" s="370"/>
    </row>
    <row r="316" spans="2:9" hidden="1">
      <c r="B316" s="370"/>
      <c r="C316" s="372"/>
      <c r="D316" s="372"/>
      <c r="E316" s="370"/>
      <c r="F316" s="370"/>
      <c r="G316" s="371"/>
      <c r="H316" s="370"/>
      <c r="I316" s="370"/>
    </row>
    <row r="317" spans="2:9" hidden="1">
      <c r="B317" s="370"/>
      <c r="C317" s="372"/>
      <c r="D317" s="372"/>
      <c r="E317" s="370"/>
      <c r="F317" s="370"/>
      <c r="G317" s="371"/>
      <c r="H317" s="370"/>
      <c r="I317" s="370"/>
    </row>
    <row r="318" spans="2:9" hidden="1">
      <c r="B318" s="370"/>
      <c r="C318" s="372"/>
      <c r="D318" s="372"/>
      <c r="E318" s="370"/>
      <c r="F318" s="370"/>
      <c r="G318" s="371"/>
      <c r="H318" s="370"/>
      <c r="I318" s="370"/>
    </row>
    <row r="319" spans="2:9" hidden="1">
      <c r="B319" s="370"/>
      <c r="C319" s="372"/>
      <c r="D319" s="372"/>
      <c r="E319" s="370"/>
      <c r="F319" s="370"/>
      <c r="G319" s="371"/>
      <c r="H319" s="370"/>
      <c r="I319" s="370"/>
    </row>
    <row r="320" spans="2:9" hidden="1">
      <c r="B320" s="370"/>
      <c r="C320" s="372"/>
      <c r="D320" s="372"/>
      <c r="E320" s="370"/>
      <c r="F320" s="370"/>
      <c r="G320" s="371"/>
      <c r="H320" s="370"/>
      <c r="I320" s="370"/>
    </row>
    <row r="321" spans="2:9" hidden="1">
      <c r="B321" s="370"/>
      <c r="C321" s="372"/>
      <c r="D321" s="372"/>
      <c r="E321" s="370"/>
      <c r="F321" s="370"/>
      <c r="G321" s="371"/>
      <c r="H321" s="370"/>
      <c r="I321" s="370"/>
    </row>
    <row r="322" spans="2:9" hidden="1">
      <c r="B322" s="370"/>
      <c r="C322" s="372"/>
      <c r="D322" s="372"/>
      <c r="E322" s="370"/>
      <c r="F322" s="370"/>
      <c r="G322" s="371"/>
      <c r="H322" s="370"/>
      <c r="I322" s="370"/>
    </row>
    <row r="323" spans="2:9" hidden="1">
      <c r="B323" s="370"/>
      <c r="C323" s="372"/>
      <c r="D323" s="372"/>
      <c r="E323" s="370"/>
      <c r="F323" s="370"/>
      <c r="G323" s="371"/>
      <c r="H323" s="370"/>
      <c r="I323" s="370"/>
    </row>
    <row r="324" spans="2:9" hidden="1">
      <c r="B324" s="370"/>
      <c r="C324" s="372"/>
      <c r="D324" s="372"/>
      <c r="E324" s="370"/>
      <c r="F324" s="370"/>
      <c r="G324" s="371"/>
      <c r="H324" s="370"/>
      <c r="I324" s="370"/>
    </row>
    <row r="325" spans="2:9" hidden="1">
      <c r="B325" s="370"/>
      <c r="C325" s="372"/>
      <c r="D325" s="372"/>
      <c r="E325" s="370"/>
      <c r="F325" s="370"/>
      <c r="G325" s="371"/>
      <c r="H325" s="370"/>
      <c r="I325" s="370"/>
    </row>
    <row r="326" spans="2:9" hidden="1">
      <c r="B326" s="370"/>
      <c r="C326" s="372"/>
      <c r="D326" s="372"/>
      <c r="E326" s="370"/>
      <c r="F326" s="370"/>
      <c r="G326" s="371"/>
      <c r="H326" s="370"/>
      <c r="I326" s="370"/>
    </row>
    <row r="327" spans="2:9" hidden="1">
      <c r="B327" s="370"/>
      <c r="C327" s="372"/>
      <c r="D327" s="372"/>
      <c r="E327" s="370"/>
      <c r="F327" s="370"/>
      <c r="G327" s="371"/>
      <c r="H327" s="370"/>
      <c r="I327" s="370"/>
    </row>
    <row r="328" spans="2:9" hidden="1">
      <c r="B328" s="370"/>
      <c r="C328" s="372"/>
      <c r="D328" s="372"/>
      <c r="E328" s="370"/>
      <c r="F328" s="370"/>
      <c r="G328" s="371"/>
      <c r="H328" s="370"/>
      <c r="I328" s="370"/>
    </row>
    <row r="329" spans="2:9" hidden="1">
      <c r="B329" s="370"/>
      <c r="C329" s="372"/>
      <c r="D329" s="372"/>
      <c r="E329" s="370"/>
      <c r="F329" s="370"/>
      <c r="G329" s="371"/>
      <c r="H329" s="370"/>
      <c r="I329" s="370"/>
    </row>
    <row r="330" spans="2:9" hidden="1">
      <c r="B330" s="370"/>
      <c r="C330" s="372"/>
      <c r="D330" s="372"/>
      <c r="E330" s="370"/>
      <c r="F330" s="370"/>
      <c r="G330" s="371"/>
      <c r="H330" s="370"/>
      <c r="I330" s="370"/>
    </row>
    <row r="331" spans="2:9" hidden="1">
      <c r="B331" s="370"/>
      <c r="C331" s="372"/>
      <c r="D331" s="372"/>
      <c r="E331" s="370"/>
      <c r="F331" s="370"/>
      <c r="G331" s="371"/>
      <c r="H331" s="370"/>
      <c r="I331" s="370"/>
    </row>
    <row r="332" spans="2:9" hidden="1">
      <c r="B332" s="370"/>
      <c r="C332" s="372"/>
      <c r="D332" s="372"/>
      <c r="E332" s="370"/>
      <c r="F332" s="370"/>
      <c r="G332" s="371"/>
      <c r="H332" s="370"/>
      <c r="I332" s="370"/>
    </row>
    <row r="333" spans="2:9" hidden="1">
      <c r="B333" s="370"/>
      <c r="C333" s="372"/>
      <c r="D333" s="372"/>
      <c r="E333" s="370"/>
      <c r="F333" s="370"/>
      <c r="G333" s="371"/>
      <c r="H333" s="370"/>
      <c r="I333" s="370"/>
    </row>
    <row r="334" spans="2:9" hidden="1">
      <c r="B334" s="370"/>
      <c r="C334" s="372"/>
      <c r="D334" s="372"/>
      <c r="E334" s="370"/>
      <c r="F334" s="370"/>
      <c r="G334" s="371"/>
      <c r="H334" s="370"/>
      <c r="I334" s="370"/>
    </row>
    <row r="335" spans="2:9" hidden="1">
      <c r="B335" s="370"/>
      <c r="C335" s="372"/>
      <c r="D335" s="372"/>
      <c r="E335" s="370"/>
      <c r="F335" s="370"/>
      <c r="G335" s="371"/>
      <c r="H335" s="370"/>
      <c r="I335" s="370"/>
    </row>
    <row r="336" spans="2:9" hidden="1">
      <c r="B336" s="370"/>
      <c r="C336" s="372"/>
      <c r="D336" s="372"/>
      <c r="E336" s="370"/>
      <c r="F336" s="370"/>
      <c r="G336" s="371"/>
      <c r="H336" s="370"/>
      <c r="I336" s="370"/>
    </row>
    <row r="337" spans="2:9" hidden="1">
      <c r="B337" s="370"/>
      <c r="C337" s="372"/>
      <c r="D337" s="372"/>
      <c r="E337" s="370"/>
      <c r="F337" s="370"/>
      <c r="G337" s="371"/>
      <c r="H337" s="370"/>
      <c r="I337" s="370"/>
    </row>
    <row r="338" spans="2:9" hidden="1">
      <c r="B338" s="370"/>
      <c r="C338" s="372"/>
      <c r="D338" s="372"/>
      <c r="E338" s="370"/>
      <c r="F338" s="370"/>
      <c r="G338" s="371"/>
      <c r="H338" s="370"/>
      <c r="I338" s="370"/>
    </row>
    <row r="339" spans="2:9" hidden="1">
      <c r="B339" s="370"/>
      <c r="C339" s="372"/>
      <c r="D339" s="372"/>
      <c r="E339" s="370"/>
      <c r="F339" s="370"/>
      <c r="G339" s="371"/>
      <c r="H339" s="370"/>
      <c r="I339" s="370"/>
    </row>
    <row r="340" spans="2:9" hidden="1">
      <c r="B340" s="370"/>
      <c r="C340" s="372"/>
      <c r="D340" s="372"/>
      <c r="E340" s="370"/>
      <c r="F340" s="370"/>
      <c r="G340" s="371"/>
      <c r="H340" s="370"/>
      <c r="I340" s="370"/>
    </row>
    <row r="341" spans="2:9" hidden="1">
      <c r="B341" s="370"/>
      <c r="C341" s="372"/>
      <c r="D341" s="372"/>
      <c r="E341" s="370"/>
      <c r="F341" s="370"/>
      <c r="G341" s="371"/>
      <c r="H341" s="370"/>
      <c r="I341" s="370"/>
    </row>
    <row r="342" spans="2:9" hidden="1">
      <c r="B342" s="370"/>
      <c r="C342" s="372"/>
      <c r="D342" s="372"/>
      <c r="E342" s="370"/>
      <c r="F342" s="370"/>
      <c r="G342" s="371"/>
      <c r="H342" s="370"/>
      <c r="I342" s="370"/>
    </row>
    <row r="343" spans="2:9" hidden="1">
      <c r="B343" s="370"/>
      <c r="C343" s="372"/>
      <c r="D343" s="372"/>
      <c r="E343" s="370"/>
      <c r="F343" s="370"/>
      <c r="G343" s="371"/>
      <c r="H343" s="370"/>
      <c r="I343" s="370"/>
    </row>
    <row r="344" spans="2:9" hidden="1">
      <c r="B344" s="370"/>
      <c r="C344" s="372"/>
      <c r="D344" s="372"/>
      <c r="E344" s="370"/>
      <c r="F344" s="370"/>
      <c r="G344" s="371"/>
      <c r="H344" s="370"/>
      <c r="I344" s="370"/>
    </row>
    <row r="345" spans="2:9" hidden="1">
      <c r="B345" s="370"/>
      <c r="C345" s="372"/>
      <c r="D345" s="372"/>
      <c r="E345" s="370"/>
      <c r="F345" s="370"/>
      <c r="G345" s="371"/>
      <c r="H345" s="370"/>
      <c r="I345" s="370"/>
    </row>
    <row r="346" spans="2:9" hidden="1">
      <c r="B346" s="370"/>
      <c r="C346" s="372"/>
      <c r="D346" s="372"/>
      <c r="E346" s="370"/>
      <c r="F346" s="370"/>
      <c r="G346" s="371"/>
      <c r="H346" s="370"/>
      <c r="I346" s="370"/>
    </row>
    <row r="347" spans="2:9" hidden="1">
      <c r="B347" s="370"/>
      <c r="C347" s="372"/>
      <c r="D347" s="372"/>
      <c r="E347" s="370"/>
      <c r="F347" s="370"/>
      <c r="G347" s="371"/>
      <c r="H347" s="370"/>
      <c r="I347" s="370"/>
    </row>
    <row r="348" spans="2:9" hidden="1">
      <c r="B348" s="370"/>
      <c r="C348" s="372"/>
      <c r="D348" s="372"/>
      <c r="E348" s="370"/>
      <c r="F348" s="370"/>
      <c r="G348" s="371"/>
      <c r="H348" s="370"/>
      <c r="I348" s="370"/>
    </row>
    <row r="349" spans="2:9" hidden="1">
      <c r="B349" s="370"/>
      <c r="C349" s="372"/>
      <c r="D349" s="372"/>
      <c r="E349" s="370"/>
      <c r="F349" s="370"/>
      <c r="G349" s="371"/>
      <c r="H349" s="370"/>
      <c r="I349" s="370"/>
    </row>
    <row r="350" spans="2:9" hidden="1">
      <c r="B350" s="370"/>
      <c r="C350" s="372"/>
      <c r="D350" s="372"/>
      <c r="E350" s="370"/>
      <c r="F350" s="370"/>
      <c r="G350" s="371"/>
      <c r="H350" s="370"/>
      <c r="I350" s="370"/>
    </row>
    <row r="351" spans="2:9" hidden="1">
      <c r="B351" s="370"/>
      <c r="C351" s="372"/>
      <c r="D351" s="372"/>
      <c r="E351" s="370"/>
      <c r="F351" s="370"/>
      <c r="G351" s="371"/>
      <c r="H351" s="370"/>
      <c r="I351" s="370"/>
    </row>
    <row r="352" spans="2:9" hidden="1">
      <c r="B352" s="370"/>
      <c r="C352" s="372"/>
      <c r="D352" s="372"/>
      <c r="E352" s="370"/>
      <c r="F352" s="370"/>
      <c r="G352" s="371"/>
      <c r="H352" s="370"/>
      <c r="I352" s="370"/>
    </row>
    <row r="353" spans="2:9" hidden="1">
      <c r="B353" s="370"/>
      <c r="C353" s="372"/>
      <c r="D353" s="372"/>
      <c r="E353" s="370"/>
      <c r="F353" s="370"/>
      <c r="G353" s="371"/>
      <c r="H353" s="370"/>
      <c r="I353" s="370"/>
    </row>
    <row r="354" spans="2:9" hidden="1">
      <c r="B354" s="370"/>
      <c r="C354" s="372"/>
      <c r="D354" s="372"/>
      <c r="E354" s="370"/>
      <c r="F354" s="370"/>
      <c r="G354" s="371"/>
      <c r="H354" s="370"/>
      <c r="I354" s="370"/>
    </row>
    <row r="355" spans="2:9" hidden="1">
      <c r="B355" s="370"/>
      <c r="C355" s="372"/>
      <c r="D355" s="372"/>
      <c r="E355" s="370"/>
      <c r="F355" s="370"/>
      <c r="G355" s="371"/>
      <c r="H355" s="370"/>
      <c r="I355" s="370"/>
    </row>
    <row r="356" spans="2:9" hidden="1">
      <c r="B356" s="370"/>
      <c r="C356" s="372"/>
      <c r="D356" s="372"/>
      <c r="E356" s="370"/>
      <c r="F356" s="370"/>
      <c r="G356" s="371"/>
      <c r="H356" s="370"/>
      <c r="I356" s="370"/>
    </row>
    <row r="357" spans="2:9" hidden="1">
      <c r="B357" s="370"/>
      <c r="C357" s="372"/>
      <c r="D357" s="372"/>
      <c r="E357" s="370"/>
      <c r="F357" s="370"/>
      <c r="G357" s="371"/>
      <c r="H357" s="370"/>
      <c r="I357" s="370"/>
    </row>
    <row r="358" spans="2:9" hidden="1">
      <c r="B358" s="370"/>
      <c r="C358" s="372"/>
      <c r="D358" s="372"/>
      <c r="E358" s="370"/>
      <c r="F358" s="370"/>
      <c r="G358" s="371"/>
      <c r="H358" s="370"/>
      <c r="I358" s="370"/>
    </row>
    <row r="359" spans="2:9" hidden="1">
      <c r="B359" s="370"/>
      <c r="C359" s="372"/>
      <c r="D359" s="372"/>
      <c r="E359" s="370"/>
      <c r="F359" s="370"/>
      <c r="G359" s="371"/>
      <c r="H359" s="370"/>
      <c r="I359" s="370"/>
    </row>
    <row r="360" spans="2:9" hidden="1">
      <c r="B360" s="370"/>
      <c r="C360" s="372"/>
      <c r="D360" s="372"/>
      <c r="E360" s="370"/>
      <c r="F360" s="370"/>
      <c r="G360" s="371"/>
      <c r="H360" s="370"/>
      <c r="I360" s="370"/>
    </row>
    <row r="361" spans="2:9" hidden="1">
      <c r="B361" s="370"/>
      <c r="C361" s="372"/>
      <c r="D361" s="372"/>
      <c r="E361" s="370"/>
      <c r="F361" s="370"/>
      <c r="G361" s="371"/>
      <c r="H361" s="370"/>
      <c r="I361" s="370"/>
    </row>
    <row r="362" spans="2:9" hidden="1">
      <c r="B362" s="370"/>
      <c r="C362" s="372"/>
      <c r="D362" s="372"/>
      <c r="E362" s="370"/>
      <c r="F362" s="370"/>
      <c r="G362" s="371"/>
      <c r="H362" s="370"/>
      <c r="I362" s="370"/>
    </row>
    <row r="363" spans="2:9" hidden="1">
      <c r="B363" s="370"/>
      <c r="C363" s="372"/>
      <c r="D363" s="372"/>
      <c r="E363" s="370"/>
      <c r="F363" s="370"/>
      <c r="G363" s="371"/>
      <c r="H363" s="370"/>
      <c r="I363" s="370"/>
    </row>
    <row r="364" spans="2:9" hidden="1">
      <c r="B364" s="370"/>
      <c r="C364" s="372"/>
      <c r="D364" s="372"/>
      <c r="E364" s="370"/>
      <c r="F364" s="370"/>
      <c r="G364" s="371"/>
      <c r="H364" s="370"/>
      <c r="I364" s="370"/>
    </row>
    <row r="365" spans="2:9" hidden="1">
      <c r="B365" s="370"/>
      <c r="C365" s="372"/>
      <c r="D365" s="372"/>
      <c r="E365" s="370"/>
      <c r="F365" s="370"/>
      <c r="G365" s="371"/>
      <c r="H365" s="370"/>
      <c r="I365" s="370"/>
    </row>
    <row r="366" spans="2:9" hidden="1">
      <c r="B366" s="370"/>
      <c r="C366" s="372"/>
      <c r="D366" s="372"/>
      <c r="E366" s="370"/>
      <c r="F366" s="370"/>
      <c r="G366" s="371"/>
      <c r="H366" s="370"/>
      <c r="I366" s="370"/>
    </row>
    <row r="367" spans="2:9" hidden="1">
      <c r="B367" s="370"/>
      <c r="C367" s="372"/>
      <c r="D367" s="372"/>
      <c r="E367" s="370"/>
      <c r="F367" s="370"/>
      <c r="G367" s="371"/>
      <c r="H367" s="370"/>
      <c r="I367" s="370"/>
    </row>
    <row r="368" spans="2:9" hidden="1">
      <c r="B368" s="370"/>
      <c r="C368" s="372"/>
      <c r="D368" s="372"/>
      <c r="E368" s="370"/>
      <c r="F368" s="370"/>
      <c r="G368" s="371"/>
      <c r="H368" s="370"/>
      <c r="I368" s="370"/>
    </row>
    <row r="369" spans="2:9" hidden="1">
      <c r="B369" s="370"/>
      <c r="C369" s="372"/>
      <c r="D369" s="372"/>
      <c r="E369" s="370"/>
      <c r="F369" s="370"/>
      <c r="G369" s="371"/>
      <c r="H369" s="370"/>
      <c r="I369" s="370"/>
    </row>
    <row r="370" spans="2:9" hidden="1">
      <c r="B370" s="370"/>
      <c r="C370" s="372"/>
      <c r="D370" s="372"/>
      <c r="E370" s="370"/>
      <c r="F370" s="370"/>
      <c r="G370" s="371"/>
      <c r="H370" s="370"/>
      <c r="I370" s="370"/>
    </row>
    <row r="371" spans="2:9" hidden="1">
      <c r="B371" s="370"/>
      <c r="C371" s="372"/>
      <c r="D371" s="372"/>
      <c r="E371" s="370"/>
      <c r="F371" s="370"/>
      <c r="G371" s="371"/>
      <c r="H371" s="370"/>
      <c r="I371" s="370"/>
    </row>
    <row r="372" spans="2:9" hidden="1">
      <c r="B372" s="370"/>
      <c r="C372" s="372"/>
      <c r="D372" s="372"/>
      <c r="E372" s="370"/>
      <c r="F372" s="370"/>
      <c r="G372" s="371"/>
      <c r="H372" s="370"/>
      <c r="I372" s="370"/>
    </row>
    <row r="373" spans="2:9" hidden="1">
      <c r="B373" s="370"/>
      <c r="C373" s="372"/>
      <c r="D373" s="372"/>
      <c r="E373" s="370"/>
      <c r="F373" s="370"/>
      <c r="G373" s="371"/>
      <c r="H373" s="370"/>
      <c r="I373" s="370"/>
    </row>
    <row r="374" spans="2:9" hidden="1">
      <c r="B374" s="370"/>
      <c r="C374" s="372"/>
      <c r="D374" s="372"/>
      <c r="E374" s="370"/>
      <c r="F374" s="370"/>
      <c r="G374" s="371"/>
      <c r="H374" s="370"/>
      <c r="I374" s="370"/>
    </row>
    <row r="375" spans="2:9" hidden="1">
      <c r="B375" s="370"/>
      <c r="C375" s="372"/>
      <c r="D375" s="372"/>
      <c r="E375" s="370"/>
      <c r="F375" s="370"/>
      <c r="G375" s="371"/>
      <c r="H375" s="370"/>
      <c r="I375" s="370"/>
    </row>
    <row r="376" spans="2:9" hidden="1">
      <c r="B376" s="370"/>
      <c r="C376" s="372"/>
      <c r="D376" s="372"/>
      <c r="E376" s="370"/>
      <c r="F376" s="370"/>
      <c r="G376" s="371"/>
      <c r="H376" s="370"/>
      <c r="I376" s="370"/>
    </row>
    <row r="377" spans="2:9" hidden="1">
      <c r="B377" s="370"/>
      <c r="C377" s="372"/>
      <c r="D377" s="372"/>
      <c r="E377" s="370"/>
      <c r="F377" s="370"/>
      <c r="G377" s="371"/>
      <c r="H377" s="370"/>
      <c r="I377" s="370"/>
    </row>
    <row r="378" spans="2:9" hidden="1">
      <c r="B378" s="370"/>
      <c r="C378" s="372"/>
      <c r="D378" s="372"/>
      <c r="E378" s="370"/>
      <c r="F378" s="370"/>
      <c r="G378" s="371"/>
      <c r="H378" s="370"/>
      <c r="I378" s="370"/>
    </row>
    <row r="384" spans="2:9" hidden="1">
      <c r="C384" s="367"/>
      <c r="D384" s="367"/>
      <c r="G384" s="367"/>
    </row>
    <row r="385" s="367" customFormat="1" hidden="1"/>
    <row r="386" s="367" customFormat="1" hidden="1"/>
    <row r="387" s="367" customFormat="1" hidden="1"/>
    <row r="388" s="367" customFormat="1" hidden="1"/>
    <row r="389" s="367" customFormat="1" hidden="1"/>
    <row r="390" s="367" customFormat="1" hidden="1"/>
    <row r="391" s="367" customFormat="1" hidden="1"/>
    <row r="392" s="367" customFormat="1" hidden="1"/>
    <row r="393" s="367" customFormat="1" hidden="1"/>
    <row r="394" s="367" customFormat="1" hidden="1"/>
    <row r="395" s="367" customFormat="1" hidden="1"/>
    <row r="396" s="367" customFormat="1" hidden="1"/>
    <row r="397" s="367" customFormat="1" hidden="1"/>
    <row r="398" s="367" customFormat="1" hidden="1"/>
    <row r="399" s="367" customFormat="1" hidden="1"/>
    <row r="400" s="367" customFormat="1" hidden="1"/>
    <row r="401" s="367" customFormat="1" hidden="1"/>
    <row r="402" s="367" customFormat="1" hidden="1"/>
    <row r="403" s="367" customFormat="1" hidden="1"/>
    <row r="404" s="367" customFormat="1" hidden="1"/>
    <row r="405" s="367" customFormat="1" hidden="1"/>
    <row r="406" s="367" customFormat="1" hidden="1"/>
    <row r="407" s="367" customFormat="1" hidden="1"/>
    <row r="408" s="367" customFormat="1" hidden="1"/>
    <row r="409" s="367" customFormat="1" hidden="1"/>
    <row r="410" s="367" customFormat="1" hidden="1"/>
    <row r="411" s="367" customFormat="1" hidden="1"/>
    <row r="412" s="367" customFormat="1" hidden="1"/>
    <row r="413" s="367" customFormat="1" hidden="1"/>
    <row r="414" s="367" customFormat="1" hidden="1"/>
    <row r="415" s="367" customFormat="1" hidden="1"/>
    <row r="416" s="367" customFormat="1" hidden="1"/>
    <row r="417" s="367" customFormat="1" hidden="1"/>
    <row r="418" s="367" customFormat="1" hidden="1"/>
    <row r="419" s="367" customFormat="1" hidden="1"/>
    <row r="420" s="367" customFormat="1" hidden="1"/>
    <row r="421" s="367" customFormat="1" hidden="1"/>
    <row r="422" s="367" customFormat="1" hidden="1"/>
    <row r="423" s="367" customFormat="1" hidden="1"/>
    <row r="424" s="367" customFormat="1" hidden="1"/>
    <row r="425" s="367" customFormat="1" hidden="1"/>
    <row r="426" s="367" customFormat="1" hidden="1"/>
    <row r="427" s="367" customFormat="1" hidden="1"/>
    <row r="428" s="367" customFormat="1" hidden="1"/>
    <row r="429" s="367" customFormat="1" hidden="1"/>
  </sheetData>
  <mergeCells count="25">
    <mergeCell ref="B90:C90"/>
    <mergeCell ref="B75:C75"/>
    <mergeCell ref="B83:C83"/>
    <mergeCell ref="B84:C84"/>
    <mergeCell ref="B85:C85"/>
    <mergeCell ref="B86:C86"/>
    <mergeCell ref="B107:C107"/>
    <mergeCell ref="B91:C91"/>
    <mergeCell ref="B92:C92"/>
    <mergeCell ref="B96:C96"/>
    <mergeCell ref="B99:C99"/>
    <mergeCell ref="B102:C102"/>
    <mergeCell ref="B104:C104"/>
    <mergeCell ref="B103:C103"/>
    <mergeCell ref="E4:H4"/>
    <mergeCell ref="F69:F70"/>
    <mergeCell ref="H69:H70"/>
    <mergeCell ref="B69:B70"/>
    <mergeCell ref="C69:C70"/>
    <mergeCell ref="D69:D70"/>
    <mergeCell ref="B64:C64"/>
    <mergeCell ref="B6:C6"/>
    <mergeCell ref="B16:C16"/>
    <mergeCell ref="B25:C25"/>
    <mergeCell ref="B57:C57"/>
  </mergeCells>
  <hyperlinks>
    <hyperlink ref="E11" r:id="rId1" display="67-68" xr:uid="{82021F43-B55B-4D71-8A51-E97CE581C2C6}"/>
    <hyperlink ref="E12" r:id="rId2" display="69, 74, 85-86, 90" xr:uid="{8AE8A052-0455-4F67-9957-D5CADF4F4CD7}"/>
    <hyperlink ref="F12" r:id="rId3" display="https://www.scotiabank.com/ca/en/about/investors-shareholders/annual-report-and-meeting.html" xr:uid="{A31DBBBC-87A3-4ABA-AE12-96EA2710BD96}"/>
    <hyperlink ref="E13" r:id="rId4" display="65, 80, 85, 87, 89" xr:uid="{572A2BD4-19AC-4B27-89B0-A62FB4065E20}"/>
    <hyperlink ref="F13" r:id="rId5" display="142,149, 170-174, 224" xr:uid="{F8012A49-3366-48D1-A215-ACEAE12C5BB2}"/>
    <hyperlink ref="E20" r:id="rId6" display="77, 103" xr:uid="{B7CC1ACE-56E8-4254-B7EF-BD3658DBBD47}"/>
    <hyperlink ref="F20" r:id="rId7" display="143, 149, 158-163, 224-225" xr:uid="{D354993C-37CA-47E6-BC4D-BE8B9338C436}"/>
    <hyperlink ref="E21" r:id="rId8" display="https://www.scotiabank.com/ca/en/about/investors-shareholders/annual-report-and-meeting.html" xr:uid="{F1248899-A2C4-4991-A801-80ABFD57E6B0}"/>
    <hyperlink ref="F21" r:id="rId9" display="158-160" xr:uid="{992015EB-7E57-4CF4-9900-611C163FAFA0}"/>
    <hyperlink ref="E22" r:id="rId10" display="https://www.scotiabank.com/ca/en/about/investors-shareholders/annual-report-and-meeting.html" xr:uid="{E92D4C65-38A1-4414-8C3E-5DA2AB49FC2F}"/>
    <hyperlink ref="F22" r:id="rId11" display="https://www.scotiabank.com/ca/en/about/investors-shareholders/annual-report-and-meeting.html" xr:uid="{DA9DFB6B-437B-4F67-BA66-94C7828013B4}"/>
    <hyperlink ref="E26" r:id="rId12" display="75-78" xr:uid="{94D75228-503C-4657-B020-1680F35D9137}"/>
    <hyperlink ref="E27" r:id="rId13" display="75-78" xr:uid="{87C40C66-881A-417F-8B12-C4674835E565}"/>
    <hyperlink ref="F52" r:id="rId14" display="168-170, 174-176" xr:uid="{25216F22-3B4B-45AD-B462-0E8C3AF23DAA}"/>
    <hyperlink ref="E52" r:id="rId15" display="77-78" xr:uid="{F813ADFB-8AAA-447C-A084-7ADF67D46260}"/>
    <hyperlink ref="E54" r:id="rId16" display="77-80" xr:uid="{1D728FAD-FDBE-4267-BD5A-B68CC41C979B}"/>
    <hyperlink ref="E58" r:id="rId17" display="https://www.scotiabank.com/ca/en/about/investors-shareholders/annual-report-and-meeting.html" xr:uid="{8D7B48A5-36A2-4FF4-9F8A-5E767391C3CC}"/>
    <hyperlink ref="F58" r:id="rId18" display="221-222" xr:uid="{1EFAE096-CE39-4E57-8749-DD8440AC2B88}"/>
    <hyperlink ref="F59" r:id="rId19" display="218-219" xr:uid="{26273D79-5346-4002-808B-A8C4A1419E20}"/>
    <hyperlink ref="F60" r:id="rId20" display="https://www.scotiabank.com/ca/en/about/investors-shareholders/annual-report-and-meeting.html" xr:uid="{D00AD260-3385-47DB-AF7C-F9C4D012389C}"/>
    <hyperlink ref="F61" r:id="rId21" display="https://www.scotiabank.com/ca/en/about/investors-shareholders/annual-report-and-meeting.html" xr:uid="{354822A9-35AB-4F9A-A71A-857B6D00C72C}"/>
    <hyperlink ref="E65" r:id="rId22" display="59, 76, 85, 98" xr:uid="{80E06FF1-2B94-4981-BB9E-14719C5093ED}"/>
    <hyperlink ref="E66" r:id="rId23" display="67-68, 85" xr:uid="{45C7BDBE-088B-4514-906E-FD48D17CDA92}"/>
    <hyperlink ref="E67" r:id="rId24" display="59-61" xr:uid="{C10F946D-8335-4338-B1A7-3AF63CDBC72A}"/>
    <hyperlink ref="E78" r:id="rId25" display="76-78" xr:uid="{BEAEE605-A6A0-4F47-9143-7805212E93F8}"/>
    <hyperlink ref="E79" r:id="rId26" display="https://www.scotiabank.com/ca/en/about/investors-shareholders/annual-report-and-meeting.html" xr:uid="{82DB465D-1ECB-4658-9BF4-B28274ACB4C4}"/>
    <hyperlink ref="E80" r:id="rId27" display="https://www.scotiabank.com/ca/en/about/investors-shareholders/annual-report-and-meeting.html" xr:uid="{01844BFE-9DD0-4BD9-AC4B-0186D4841467}"/>
    <hyperlink ref="E85" r:id="rId28" display="63-64, 93-94" xr:uid="{0886EADA-5ADC-4E51-9C89-E4A4FBF93A06}"/>
    <hyperlink ref="F85" r:id="rId29" display="189-191" xr:uid="{93B9D7DC-6030-4125-887E-C423AA2284F9}"/>
    <hyperlink ref="E87" r:id="rId30" display="63-64" xr:uid="{7CF02755-EB50-4922-BDB4-CB3F2C6F0981}"/>
    <hyperlink ref="E90" r:id="rId31" display="104-105" xr:uid="{2FA6F2C2-521B-487D-99FF-8471101BEFE4}"/>
    <hyperlink ref="E102" r:id="rId32" display="https://www.scotiabank.com/ca/en/about/investors-shareholders/annual-report-and-meeting.html" xr:uid="{C41918B5-0313-495C-8532-2F77496A0B4F}"/>
    <hyperlink ref="E107" r:id="rId33" display="https://www.scotiabank.com/ca/en/about/investors-shareholders/annual-report-and-meeting.html" xr:uid="{4E281559-5CD0-4EE8-A06E-DC26D9D6F16A}"/>
    <hyperlink ref="G95" location="Overview!A1" display="Overview" xr:uid="{1A0B3C4C-FF5A-4849-BF8B-AE8747E6BB72}"/>
    <hyperlink ref="G91:G94" location="Overview!A1" display="Overview" xr:uid="{A5D8C748-7EC9-466E-A494-8C3AB69C55A1}"/>
    <hyperlink ref="G70" location="EAD_RWA!A1" display="Overview, EAD_ RWA" xr:uid="{55B6C966-4761-47EC-93C1-93AC05C1498C}"/>
    <hyperlink ref="G59" location="EAD_RWA!A1" display="EAD_RWA" xr:uid="{8EF01DF1-3A2F-4DFC-B422-8D9C6057ACCA}"/>
    <hyperlink ref="G18" location="'LI2'!A1" display="LI2" xr:uid="{8D2CA9E4-EF18-44E7-92E3-00C51E610123}"/>
    <hyperlink ref="G17" location="'LI1'!A1" display="LI1" xr:uid="{D6C354E9-3BAB-4E79-B990-477AC69D67DC}"/>
    <hyperlink ref="E3" r:id="rId34" display="2018 Annual Report: MD&amp;A " xr:uid="{034BDF43-3F3F-4B02-AA35-462C666ED9C6}"/>
    <hyperlink ref="F3" r:id="rId35" display="2018 Annual Report: Financial Statements" xr:uid="{DFA0D156-F0D2-4E07-94F5-EBF191145388}"/>
    <hyperlink ref="F54" r:id="rId36" display="https://www.scotiabank.com/ca/en/about/investors-shareholders/annual-report-and-meeting.html" xr:uid="{4B728439-47EE-42A6-A594-B214835380D8}"/>
    <hyperlink ref="G67" location="Overview!A1" display="Overview" xr:uid="{E384CED8-2EC9-4C04-BD6F-30C3CA9BA7DB}"/>
    <hyperlink ref="E77" r:id="rId37" display="69, 76-78" xr:uid="{A7AF060A-0698-4441-8E47-3D67ECBCB797}"/>
    <hyperlink ref="F107" r:id="rId38" display="https://www.scotiabank.com/ca/en/about/investors-shareholders/annual-report-and-meeting.html" xr:uid="{E9A5733C-E549-4302-9111-8AD56FC20884}"/>
    <hyperlink ref="F47" r:id="rId39" display="72-101" xr:uid="{180ACE40-0890-44FE-97B1-CED662A4299D}"/>
    <hyperlink ref="E41" r:id="rId40" display="72-101" xr:uid="{83971E65-7B4F-4ABC-9763-39848CE6EF6D}"/>
    <hyperlink ref="E42" r:id="rId41" display="72-101" xr:uid="{0C7C4937-7855-4E0F-A0DE-0A0A8111FF07}"/>
    <hyperlink ref="E43" r:id="rId42" display="72-101" xr:uid="{6EA0427C-B3DF-4F88-97CC-CB789FF43718}"/>
    <hyperlink ref="F43" r:id="rId43" display="72-101" xr:uid="{FCD2ACDE-5148-4DDF-9460-777720CB6C11}"/>
    <hyperlink ref="F41" r:id="rId44" display="72-101" xr:uid="{131E1339-0D54-4ACF-814F-8B3870C9BC16}"/>
    <hyperlink ref="G35" location="Overview!A1" display="Overview" xr:uid="{77E26D09-FB31-473B-811B-0ADD5BBF444F}"/>
    <hyperlink ref="F35" r:id="rId45" display="72-101" xr:uid="{546E0076-6677-4221-B30D-989160D24265}"/>
    <hyperlink ref="G69" location="Overview!A1" display="Overview" xr:uid="{9333AD7A-7AFA-46CD-9B43-0F9B8F8430DD}"/>
    <hyperlink ref="G37" location="'CR1'!Print_Area" display="CR1" xr:uid="{F03F6DC3-F5E6-4019-B869-328E17371C86}"/>
    <hyperlink ref="E28" r:id="rId46" display="66-71" xr:uid="{638B9B6A-8F7A-416D-B1D6-84FDD4F7D475}"/>
    <hyperlink ref="F48" r:id="rId47" display="72-101" xr:uid="{9A9AA23C-986A-4006-AF91-6F4462A4A05C}"/>
    <hyperlink ref="E7" r:id="rId48" display="72-101" xr:uid="{8588ED6C-CA87-4B99-ABEB-3B0D70308DC3}"/>
    <hyperlink ref="E8" r:id="rId49" display="66-71" xr:uid="{6316CA5C-9C02-441D-A8D9-C44371386DD1}"/>
    <hyperlink ref="E9" r:id="rId50" display="67-71" xr:uid="{1059BBA1-C464-4134-AA62-6A65D3E4BE05}"/>
    <hyperlink ref="E10" r:id="rId51" display="69, 76, 85-86, 90, 98-101" xr:uid="{8F903FBE-A00F-43D2-97BB-848A7C43AF91}"/>
    <hyperlink ref="E29" r:id="rId52" display="66-71" xr:uid="{D1973E42-627A-4A4A-A82A-88C6841CF0A0}"/>
    <hyperlink ref="E30" r:id="rId53" display="66-71" xr:uid="{69525F9E-818D-4A70-B37F-98BCAE6A1C7E}"/>
    <hyperlink ref="E53" r:id="rId54" display="77-78" xr:uid="{ABAA34C3-DED0-46E6-9967-3B0469FA662E}"/>
    <hyperlink ref="E71" r:id="rId55" display="59-61" xr:uid="{CFBABCED-6CA7-47AA-97DE-3754DAC33A10}"/>
    <hyperlink ref="E72" r:id="rId56" display="59-61" xr:uid="{E21A4ECC-496B-4C5E-9C91-BF5079370C8C}"/>
    <hyperlink ref="E88" r:id="rId57" display="63-64" xr:uid="{7DA30F14-57E0-4056-9A70-355906CF454A}"/>
    <hyperlink ref="F36" r:id="rId58" display="72-101" xr:uid="{3DAC9985-BFED-452B-BC3E-9BCAA67C83DB}"/>
    <hyperlink ref="F67" r:id="rId59" display="218-219" xr:uid="{615FFB4B-E152-4DA9-A19D-0D7C9C163284}"/>
    <hyperlink ref="E68" r:id="rId60" display="59-61" xr:uid="{F57C9D4E-15D2-49DB-AB78-10DCBC13F500}"/>
    <hyperlink ref="G45" location="'Impaired by Region'!A1" display="Q4, 2021 - Impaired by Region" xr:uid="{D1FAE7A2-F4A9-490C-8097-AAE6BEF1F2F8}"/>
    <hyperlink ref="G46" location="'Impaired by Industry'!A1" display="Q4, 2021 Impaired by Industry" xr:uid="{479AF8E3-E668-41E0-90BF-EFC5A8F2D4A0}"/>
    <hyperlink ref="E59:E61" r:id="rId61" display="https://www.scotiabank.com/ca/en/about/investors-shareholders/annual-report-and-meeting.html" xr:uid="{E53FCD0C-8CE6-4801-AB00-A4021F08A090}"/>
    <hyperlink ref="F71" r:id="rId62" display="218-219" xr:uid="{7D0EAA0B-46CB-48EF-A6A4-6EFBF5D53779}"/>
    <hyperlink ref="F72" r:id="rId63" display="218-219" xr:uid="{9AFF0B77-386C-4929-AA4C-18FBF4DF85DE}"/>
    <hyperlink ref="E69" r:id="rId64" display="59-61" xr:uid="{000D19AD-91AC-4093-9E5A-5D317FEFD8E3}"/>
    <hyperlink ref="F78" r:id="rId65" display="168-170" xr:uid="{54BAC2B8-0A99-4A24-A31F-F3C1B746A5B7}"/>
    <hyperlink ref="F77" r:id="rId66" display="168-170" xr:uid="{3DEE1C82-A020-4E59-A9D9-174C816516EF}"/>
    <hyperlink ref="F87" r:id="rId67" display="189-191" xr:uid="{E7B0C1AD-24DF-4EFD-8743-4B7BE5301D05}"/>
    <hyperlink ref="F88" r:id="rId68" display="189-191" xr:uid="{8AC4F53A-222D-48D4-8DA6-12E8C0C07F6E}"/>
    <hyperlink ref="F90" r:id="rId69" display="189-191" xr:uid="{BB84A36C-D03F-46C3-B89E-882FF6CE6933}"/>
    <hyperlink ref="B1" location="ToC!A1" display="Back to Table of Contents" xr:uid="{428E480B-6B65-462E-812C-42C0C39DE5F4}"/>
  </hyperlinks>
  <pageMargins left="0.5" right="0.5" top="0.5" bottom="0.5" header="0.25" footer="0.3"/>
  <pageSetup scale="80" orientation="landscape" r:id="rId70"/>
  <headerFooter>
    <oddFooter>&amp;L&amp;G&amp;CSupplementary Regulatory Capital Disclosure&amp;R Page &amp;P of &amp;N</oddFooter>
  </headerFooter>
  <rowBreaks count="3" manualBreakCount="3">
    <brk id="40" min="1" max="7" man="1"/>
    <brk id="81" min="1" max="7" man="1"/>
    <brk id="97" min="1" max="7" man="1"/>
  </rowBreaks>
  <legacyDrawingHF r:id="rId7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B94CF-031B-438C-A80F-1E1773D7773F}">
  <sheetPr codeName="Sheet8">
    <tabColor theme="5"/>
  </sheetPr>
  <dimension ref="A1:S41"/>
  <sheetViews>
    <sheetView zoomScaleNormal="100" zoomScaleSheetLayoutView="85" workbookViewId="0"/>
  </sheetViews>
  <sheetFormatPr defaultColWidth="0" defaultRowHeight="15" zeroHeight="1"/>
  <cols>
    <col min="1" max="1" width="1.5703125" style="1" customWidth="1"/>
    <col min="2" max="2" width="8.5703125" customWidth="1"/>
    <col min="3" max="3" width="41.5703125" customWidth="1"/>
    <col min="4" max="6" width="17.5703125" customWidth="1"/>
    <col min="7" max="7" width="17.42578125" customWidth="1"/>
    <col min="8" max="8" width="21.85546875" customWidth="1"/>
    <col min="9" max="9" width="0.5703125" customWidth="1"/>
    <col min="10" max="16384" width="8.5703125" hidden="1"/>
  </cols>
  <sheetData>
    <row r="1" spans="1:19" ht="12" customHeight="1">
      <c r="B1" s="141" t="s">
        <v>126</v>
      </c>
      <c r="C1" s="1"/>
      <c r="D1" s="1"/>
      <c r="E1" s="1"/>
      <c r="F1" s="1"/>
      <c r="G1" s="471"/>
      <c r="H1" s="1"/>
      <c r="I1" s="1"/>
      <c r="J1" s="1"/>
      <c r="K1" s="1"/>
      <c r="L1" s="1"/>
      <c r="M1" s="1"/>
      <c r="N1" s="1"/>
      <c r="O1" s="1"/>
      <c r="P1" s="1"/>
      <c r="Q1" s="1"/>
      <c r="R1" s="1"/>
      <c r="S1" s="1"/>
    </row>
    <row r="2" spans="1:19" s="467" customFormat="1" ht="20.100000000000001" customHeight="1">
      <c r="A2" s="49"/>
      <c r="B2" s="470" t="s">
        <v>423</v>
      </c>
      <c r="C2" s="469"/>
      <c r="D2" s="469"/>
      <c r="E2" s="469"/>
      <c r="F2" s="469"/>
      <c r="G2" s="469"/>
      <c r="H2" s="468"/>
      <c r="I2" s="49"/>
    </row>
    <row r="3" spans="1:19" ht="14.85" customHeight="1">
      <c r="B3" s="1923" t="s">
        <v>162</v>
      </c>
      <c r="C3" s="1924"/>
      <c r="D3" s="466" t="s">
        <v>235</v>
      </c>
      <c r="E3" s="465" t="s">
        <v>422</v>
      </c>
      <c r="F3" s="465" t="s">
        <v>421</v>
      </c>
      <c r="G3" s="465" t="s">
        <v>420</v>
      </c>
      <c r="H3" s="464" t="s">
        <v>419</v>
      </c>
      <c r="I3" s="1"/>
    </row>
    <row r="4" spans="1:19" s="414" customFormat="1" ht="27.75">
      <c r="A4" s="2"/>
      <c r="B4" s="1925"/>
      <c r="C4" s="1926"/>
      <c r="D4" s="1914" t="s">
        <v>418</v>
      </c>
      <c r="E4" s="1914"/>
      <c r="F4" s="1914"/>
      <c r="G4" s="1914"/>
      <c r="H4" s="463" t="s">
        <v>417</v>
      </c>
      <c r="I4" s="2"/>
    </row>
    <row r="5" spans="1:19" s="414" customFormat="1">
      <c r="A5" s="2"/>
      <c r="B5" s="1925"/>
      <c r="C5" s="1926"/>
      <c r="D5" s="462" t="str">
        <f>CurrQtr</f>
        <v>Q3 2022</v>
      </c>
      <c r="E5" s="461" t="str">
        <f>LastQtr</f>
        <v>Q2 2022</v>
      </c>
      <c r="F5" s="460" t="str">
        <f>Last2Qtr</f>
        <v>Q1 2022</v>
      </c>
      <c r="G5" s="459" t="str">
        <f>Last3Qtr</f>
        <v>Q4 2021</v>
      </c>
      <c r="H5" s="458" t="str">
        <f>CurrQtr</f>
        <v>Q3 2022</v>
      </c>
      <c r="I5" s="2"/>
    </row>
    <row r="6" spans="1:19" s="414" customFormat="1" ht="12.75">
      <c r="A6" s="2"/>
      <c r="B6" s="340">
        <v>1</v>
      </c>
      <c r="C6" s="445" t="s">
        <v>416</v>
      </c>
      <c r="D6" s="453">
        <v>353663</v>
      </c>
      <c r="E6" s="455">
        <v>348877</v>
      </c>
      <c r="F6" s="454">
        <v>336834</v>
      </c>
      <c r="G6" s="453">
        <v>322329</v>
      </c>
      <c r="H6" s="452">
        <v>28293</v>
      </c>
      <c r="I6" s="2"/>
    </row>
    <row r="7" spans="1:19" s="414" customFormat="1" ht="14.25">
      <c r="A7" s="2"/>
      <c r="B7" s="451">
        <v>2</v>
      </c>
      <c r="C7" s="450" t="s">
        <v>415</v>
      </c>
      <c r="D7" s="447">
        <v>130916</v>
      </c>
      <c r="E7" s="449">
        <v>132449</v>
      </c>
      <c r="F7" s="448">
        <v>129729</v>
      </c>
      <c r="G7" s="447">
        <v>123728</v>
      </c>
      <c r="H7" s="446">
        <v>10473</v>
      </c>
      <c r="I7" s="2"/>
    </row>
    <row r="8" spans="1:19" s="414" customFormat="1" ht="24">
      <c r="A8" s="2"/>
      <c r="B8" s="451">
        <v>3</v>
      </c>
      <c r="C8" s="450" t="s">
        <v>414</v>
      </c>
      <c r="D8" s="447">
        <v>0</v>
      </c>
      <c r="E8" s="449">
        <v>0</v>
      </c>
      <c r="F8" s="448">
        <v>0</v>
      </c>
      <c r="G8" s="447">
        <v>0</v>
      </c>
      <c r="H8" s="446">
        <v>0</v>
      </c>
      <c r="I8" s="2"/>
    </row>
    <row r="9" spans="1:19" s="414" customFormat="1" ht="12.75">
      <c r="A9" s="2"/>
      <c r="B9" s="451">
        <v>4</v>
      </c>
      <c r="C9" s="450" t="s">
        <v>413</v>
      </c>
      <c r="D9" s="447">
        <v>0</v>
      </c>
      <c r="E9" s="449">
        <v>0</v>
      </c>
      <c r="F9" s="448">
        <v>0</v>
      </c>
      <c r="G9" s="447">
        <v>0</v>
      </c>
      <c r="H9" s="446">
        <v>0</v>
      </c>
      <c r="I9" s="2"/>
    </row>
    <row r="10" spans="1:19" s="414" customFormat="1" ht="24">
      <c r="A10" s="2"/>
      <c r="B10" s="451">
        <v>5</v>
      </c>
      <c r="C10" s="450" t="s">
        <v>412</v>
      </c>
      <c r="D10" s="447">
        <v>222747</v>
      </c>
      <c r="E10" s="449">
        <v>216428</v>
      </c>
      <c r="F10" s="448">
        <v>207105</v>
      </c>
      <c r="G10" s="447">
        <v>198601</v>
      </c>
      <c r="H10" s="446">
        <v>17820</v>
      </c>
      <c r="I10" s="2"/>
    </row>
    <row r="11" spans="1:19" s="414" customFormat="1" ht="12.75">
      <c r="A11" s="2"/>
      <c r="B11" s="340">
        <v>6</v>
      </c>
      <c r="C11" s="445" t="s">
        <v>411</v>
      </c>
      <c r="D11" s="453">
        <v>14732</v>
      </c>
      <c r="E11" s="455">
        <v>13458</v>
      </c>
      <c r="F11" s="454">
        <v>14061</v>
      </c>
      <c r="G11" s="453">
        <v>14089</v>
      </c>
      <c r="H11" s="452">
        <v>1179</v>
      </c>
      <c r="I11" s="2"/>
    </row>
    <row r="12" spans="1:19" s="414" customFormat="1" ht="24">
      <c r="A12" s="2"/>
      <c r="B12" s="340">
        <v>7</v>
      </c>
      <c r="C12" s="450" t="s">
        <v>410</v>
      </c>
      <c r="D12" s="447">
        <v>1014</v>
      </c>
      <c r="E12" s="449">
        <v>2031</v>
      </c>
      <c r="F12" s="448">
        <v>1865</v>
      </c>
      <c r="G12" s="457">
        <v>1150</v>
      </c>
      <c r="H12" s="446">
        <v>81</v>
      </c>
      <c r="I12" s="2"/>
    </row>
    <row r="13" spans="1:19" s="414" customFormat="1" ht="12.75">
      <c r="A13" s="2"/>
      <c r="B13" s="340">
        <v>8</v>
      </c>
      <c r="C13" s="450" t="s">
        <v>409</v>
      </c>
      <c r="D13" s="447">
        <v>6495</v>
      </c>
      <c r="E13" s="449">
        <v>5631</v>
      </c>
      <c r="F13" s="448">
        <v>5303</v>
      </c>
      <c r="G13" s="447">
        <v>6220</v>
      </c>
      <c r="H13" s="446">
        <v>520</v>
      </c>
      <c r="I13" s="2"/>
    </row>
    <row r="14" spans="1:19" s="414" customFormat="1" ht="14.25">
      <c r="A14" s="2"/>
      <c r="B14" s="340">
        <v>9</v>
      </c>
      <c r="C14" s="450" t="s">
        <v>408</v>
      </c>
      <c r="D14" s="447">
        <v>7223</v>
      </c>
      <c r="E14" s="449">
        <v>5796</v>
      </c>
      <c r="F14" s="448">
        <v>6893</v>
      </c>
      <c r="G14" s="447">
        <v>6719</v>
      </c>
      <c r="H14" s="446">
        <v>578</v>
      </c>
      <c r="I14" s="2"/>
    </row>
    <row r="15" spans="1:19" s="414" customFormat="1" ht="12.75">
      <c r="A15" s="2"/>
      <c r="B15" s="340">
        <v>10</v>
      </c>
      <c r="C15" s="456" t="s">
        <v>407</v>
      </c>
      <c r="D15" s="347">
        <v>5844</v>
      </c>
      <c r="E15" s="349">
        <v>5919</v>
      </c>
      <c r="F15" s="348">
        <v>4312</v>
      </c>
      <c r="G15" s="347">
        <v>3957</v>
      </c>
      <c r="H15" s="350">
        <v>467</v>
      </c>
      <c r="I15" s="2"/>
    </row>
    <row r="16" spans="1:19" s="414" customFormat="1" ht="25.5">
      <c r="A16" s="2"/>
      <c r="B16" s="340">
        <v>11</v>
      </c>
      <c r="C16" s="445" t="s">
        <v>406</v>
      </c>
      <c r="D16" s="347">
        <v>0</v>
      </c>
      <c r="E16" s="349">
        <v>0</v>
      </c>
      <c r="F16" s="348">
        <v>0</v>
      </c>
      <c r="G16" s="347">
        <v>0</v>
      </c>
      <c r="H16" s="350">
        <v>0</v>
      </c>
      <c r="I16" s="2"/>
    </row>
    <row r="17" spans="1:9" s="414" customFormat="1" ht="25.5">
      <c r="A17" s="2"/>
      <c r="B17" s="340">
        <v>12</v>
      </c>
      <c r="C17" s="445" t="s">
        <v>405</v>
      </c>
      <c r="D17" s="347">
        <v>1359</v>
      </c>
      <c r="E17" s="349">
        <v>1244</v>
      </c>
      <c r="F17" s="348">
        <v>1127</v>
      </c>
      <c r="G17" s="347">
        <v>997</v>
      </c>
      <c r="H17" s="350">
        <v>109</v>
      </c>
      <c r="I17" s="2"/>
    </row>
    <row r="18" spans="1:9" s="414" customFormat="1" ht="25.5">
      <c r="A18" s="2"/>
      <c r="B18" s="340">
        <v>13</v>
      </c>
      <c r="C18" s="445" t="s">
        <v>404</v>
      </c>
      <c r="D18" s="347">
        <v>157</v>
      </c>
      <c r="E18" s="349">
        <v>192</v>
      </c>
      <c r="F18" s="348">
        <v>219</v>
      </c>
      <c r="G18" s="347">
        <v>152</v>
      </c>
      <c r="H18" s="350">
        <v>13</v>
      </c>
      <c r="I18" s="2"/>
    </row>
    <row r="19" spans="1:9" s="414" customFormat="1" ht="12.75">
      <c r="A19" s="2"/>
      <c r="B19" s="340">
        <v>14</v>
      </c>
      <c r="C19" s="445" t="s">
        <v>403</v>
      </c>
      <c r="D19" s="347">
        <v>146</v>
      </c>
      <c r="E19" s="349">
        <v>148</v>
      </c>
      <c r="F19" s="348">
        <v>132</v>
      </c>
      <c r="G19" s="347">
        <v>109</v>
      </c>
      <c r="H19" s="350">
        <v>12</v>
      </c>
      <c r="I19" s="2"/>
    </row>
    <row r="20" spans="1:9" s="414" customFormat="1" ht="12.75">
      <c r="A20" s="2"/>
      <c r="B20" s="340">
        <v>15</v>
      </c>
      <c r="C20" s="445" t="s">
        <v>402</v>
      </c>
      <c r="D20" s="347">
        <v>0</v>
      </c>
      <c r="E20" s="349">
        <v>0</v>
      </c>
      <c r="F20" s="348">
        <v>0</v>
      </c>
      <c r="G20" s="347">
        <v>0</v>
      </c>
      <c r="H20" s="350">
        <v>0</v>
      </c>
      <c r="I20" s="2"/>
    </row>
    <row r="21" spans="1:9" s="414" customFormat="1" ht="12.75">
      <c r="A21" s="2"/>
      <c r="B21" s="340">
        <v>16</v>
      </c>
      <c r="C21" s="445" t="s">
        <v>401</v>
      </c>
      <c r="D21" s="453">
        <v>4938</v>
      </c>
      <c r="E21" s="455">
        <v>4626</v>
      </c>
      <c r="F21" s="454">
        <v>4629</v>
      </c>
      <c r="G21" s="453">
        <v>4353</v>
      </c>
      <c r="H21" s="452">
        <v>395</v>
      </c>
      <c r="I21" s="2"/>
    </row>
    <row r="22" spans="1:9" s="414" customFormat="1" ht="24">
      <c r="A22" s="2"/>
      <c r="B22" s="451">
        <v>17</v>
      </c>
      <c r="C22" s="450" t="s">
        <v>400</v>
      </c>
      <c r="D22" s="447">
        <v>76</v>
      </c>
      <c r="E22" s="449">
        <v>84</v>
      </c>
      <c r="F22" s="448">
        <v>91</v>
      </c>
      <c r="G22" s="447">
        <v>100</v>
      </c>
      <c r="H22" s="446">
        <v>6</v>
      </c>
      <c r="I22" s="2"/>
    </row>
    <row r="23" spans="1:9" s="414" customFormat="1" ht="36">
      <c r="A23" s="2"/>
      <c r="B23" s="451">
        <v>18</v>
      </c>
      <c r="C23" s="450" t="s">
        <v>399</v>
      </c>
      <c r="D23" s="447">
        <v>4600</v>
      </c>
      <c r="E23" s="449">
        <v>4264</v>
      </c>
      <c r="F23" s="448">
        <v>4248</v>
      </c>
      <c r="G23" s="447">
        <v>3973</v>
      </c>
      <c r="H23" s="446">
        <v>368</v>
      </c>
      <c r="I23" s="2"/>
    </row>
    <row r="24" spans="1:9" s="414" customFormat="1" ht="24">
      <c r="A24" s="2"/>
      <c r="B24" s="451">
        <v>19</v>
      </c>
      <c r="C24" s="450" t="s">
        <v>398</v>
      </c>
      <c r="D24" s="447">
        <v>262</v>
      </c>
      <c r="E24" s="449">
        <v>278</v>
      </c>
      <c r="F24" s="448">
        <v>290</v>
      </c>
      <c r="G24" s="447">
        <v>280</v>
      </c>
      <c r="H24" s="446">
        <v>21</v>
      </c>
      <c r="I24" s="2"/>
    </row>
    <row r="25" spans="1:9" s="414" customFormat="1" ht="12.75">
      <c r="A25" s="2"/>
      <c r="B25" s="340">
        <v>20</v>
      </c>
      <c r="C25" s="445" t="s">
        <v>397</v>
      </c>
      <c r="D25" s="453">
        <v>9108</v>
      </c>
      <c r="E25" s="455">
        <v>8181</v>
      </c>
      <c r="F25" s="454">
        <v>9423</v>
      </c>
      <c r="G25" s="453">
        <v>8112</v>
      </c>
      <c r="H25" s="452">
        <v>728</v>
      </c>
      <c r="I25" s="2"/>
    </row>
    <row r="26" spans="1:9" s="414" customFormat="1" ht="12.75">
      <c r="A26" s="2"/>
      <c r="B26" s="451">
        <v>21</v>
      </c>
      <c r="C26" s="450" t="s">
        <v>396</v>
      </c>
      <c r="D26" s="447">
        <v>754</v>
      </c>
      <c r="E26" s="449">
        <v>879</v>
      </c>
      <c r="F26" s="448">
        <v>865</v>
      </c>
      <c r="G26" s="447">
        <v>661</v>
      </c>
      <c r="H26" s="446">
        <v>60</v>
      </c>
      <c r="I26" s="2"/>
    </row>
    <row r="27" spans="1:9" s="414" customFormat="1" ht="12.75">
      <c r="A27" s="2"/>
      <c r="B27" s="451">
        <v>22</v>
      </c>
      <c r="C27" s="450" t="s">
        <v>395</v>
      </c>
      <c r="D27" s="447">
        <v>8354</v>
      </c>
      <c r="E27" s="449">
        <v>7302</v>
      </c>
      <c r="F27" s="448">
        <v>8558</v>
      </c>
      <c r="G27" s="447">
        <v>7451</v>
      </c>
      <c r="H27" s="446">
        <v>668</v>
      </c>
      <c r="I27" s="2"/>
    </row>
    <row r="28" spans="1:9" s="414" customFormat="1" ht="25.5">
      <c r="A28" s="2"/>
      <c r="B28" s="340">
        <v>23</v>
      </c>
      <c r="C28" s="445" t="s">
        <v>394</v>
      </c>
      <c r="D28" s="347">
        <v>0</v>
      </c>
      <c r="E28" s="349">
        <v>0</v>
      </c>
      <c r="F28" s="348">
        <v>0</v>
      </c>
      <c r="G28" s="347">
        <v>0</v>
      </c>
      <c r="H28" s="350">
        <v>0</v>
      </c>
      <c r="I28" s="2"/>
    </row>
    <row r="29" spans="1:9" s="414" customFormat="1" ht="12.75">
      <c r="A29" s="2"/>
      <c r="B29" s="340">
        <v>24</v>
      </c>
      <c r="C29" s="445" t="s">
        <v>393</v>
      </c>
      <c r="D29" s="347">
        <v>50263</v>
      </c>
      <c r="E29" s="349">
        <v>50027</v>
      </c>
      <c r="F29" s="348">
        <v>49673</v>
      </c>
      <c r="G29" s="347">
        <v>49210</v>
      </c>
      <c r="H29" s="350">
        <v>4021</v>
      </c>
      <c r="I29" s="2"/>
    </row>
    <row r="30" spans="1:9" s="414" customFormat="1" ht="25.5">
      <c r="A30" s="2"/>
      <c r="B30" s="340">
        <v>25</v>
      </c>
      <c r="C30" s="445" t="s">
        <v>392</v>
      </c>
      <c r="D30" s="347">
        <v>12590</v>
      </c>
      <c r="E30" s="349">
        <v>12601</v>
      </c>
      <c r="F30" s="348">
        <v>13272</v>
      </c>
      <c r="G30" s="347">
        <v>12797</v>
      </c>
      <c r="H30" s="350">
        <v>1007</v>
      </c>
      <c r="I30" s="2"/>
    </row>
    <row r="31" spans="1:9" s="414" customFormat="1" ht="12.75">
      <c r="A31" s="2"/>
      <c r="B31" s="340">
        <v>26</v>
      </c>
      <c r="C31" s="445" t="s">
        <v>391</v>
      </c>
      <c r="D31" s="347">
        <v>0</v>
      </c>
      <c r="E31" s="349">
        <v>0</v>
      </c>
      <c r="F31" s="348">
        <v>0</v>
      </c>
      <c r="G31" s="347">
        <v>0</v>
      </c>
      <c r="H31" s="350">
        <v>0</v>
      </c>
      <c r="I31" s="2"/>
    </row>
    <row r="32" spans="1:9" s="414" customFormat="1" ht="15.75" customHeight="1">
      <c r="A32" s="2"/>
      <c r="B32" s="1915">
        <v>27</v>
      </c>
      <c r="C32" s="1917" t="s">
        <v>390</v>
      </c>
      <c r="D32" s="1919">
        <v>452800</v>
      </c>
      <c r="E32" s="1912">
        <v>445273</v>
      </c>
      <c r="F32" s="1910">
        <v>433682</v>
      </c>
      <c r="G32" s="1921">
        <v>416105</v>
      </c>
      <c r="H32" s="1908">
        <v>36224</v>
      </c>
      <c r="I32" s="2"/>
    </row>
    <row r="33" spans="1:9" s="414" customFormat="1" ht="15" customHeight="1">
      <c r="A33" s="2"/>
      <c r="B33" s="1916"/>
      <c r="C33" s="1918"/>
      <c r="D33" s="1920"/>
      <c r="E33" s="1913"/>
      <c r="F33" s="1911"/>
      <c r="G33" s="1922"/>
      <c r="H33" s="1909">
        <v>0</v>
      </c>
      <c r="I33" s="2"/>
    </row>
    <row r="34" spans="1:9" s="414" customFormat="1" ht="7.35" customHeight="1">
      <c r="A34" s="2"/>
      <c r="B34" s="444"/>
      <c r="C34" s="443"/>
      <c r="D34" s="442"/>
      <c r="E34" s="442"/>
      <c r="F34" s="442"/>
      <c r="G34" s="441"/>
      <c r="H34" s="441"/>
      <c r="I34" s="2"/>
    </row>
    <row r="35" spans="1:9" s="414" customFormat="1" ht="12.75">
      <c r="A35" s="2"/>
      <c r="B35" s="440" t="s">
        <v>389</v>
      </c>
      <c r="C35" s="2"/>
      <c r="D35" s="2"/>
      <c r="E35" s="2"/>
      <c r="F35" s="2"/>
      <c r="G35" s="2"/>
      <c r="H35" s="2"/>
      <c r="I35" s="2"/>
    </row>
    <row r="36" spans="1:9" s="414" customFormat="1" ht="12.75">
      <c r="A36" s="2"/>
      <c r="B36" s="440" t="s">
        <v>388</v>
      </c>
      <c r="C36" s="2"/>
      <c r="D36" s="2"/>
      <c r="E36" s="2"/>
      <c r="F36" s="2"/>
      <c r="G36" s="2"/>
      <c r="H36" s="2"/>
      <c r="I36" s="2"/>
    </row>
    <row r="37" spans="1:9" s="414" customFormat="1" ht="12.75">
      <c r="A37" s="2"/>
      <c r="B37" s="440" t="s">
        <v>387</v>
      </c>
      <c r="C37" s="2"/>
      <c r="D37" s="2"/>
      <c r="E37" s="2"/>
      <c r="F37" s="2"/>
      <c r="G37" s="2"/>
      <c r="H37" s="2"/>
      <c r="I37" s="2"/>
    </row>
    <row r="38" spans="1:9" s="414" customFormat="1" ht="12.75">
      <c r="A38" s="2"/>
      <c r="B38" s="440" t="s">
        <v>386</v>
      </c>
      <c r="C38" s="2"/>
      <c r="D38" s="2"/>
      <c r="E38" s="2"/>
      <c r="F38" s="2"/>
      <c r="G38" s="2"/>
      <c r="H38" s="2"/>
      <c r="I38" s="2"/>
    </row>
    <row r="39" spans="1:9" s="414" customFormat="1" ht="12.75" hidden="1">
      <c r="A39" s="2"/>
      <c r="B39" s="440"/>
      <c r="C39" s="2"/>
      <c r="D39" s="2"/>
      <c r="E39" s="2"/>
      <c r="F39" s="2"/>
      <c r="G39" s="2"/>
      <c r="H39" s="2"/>
      <c r="I39" s="2"/>
    </row>
    <row r="40" spans="1:9" s="414" customFormat="1" ht="12.75" hidden="1">
      <c r="A40" s="2"/>
      <c r="B40" s="440"/>
      <c r="C40" s="2"/>
      <c r="D40" s="2"/>
      <c r="E40" s="2"/>
      <c r="F40" s="2"/>
      <c r="G40" s="2"/>
      <c r="H40" s="2"/>
      <c r="I40" s="2"/>
    </row>
    <row r="41" spans="1:9" ht="4.3499999999999996" customHeight="1">
      <c r="B41" s="1"/>
      <c r="C41" s="1"/>
      <c r="D41" s="1"/>
      <c r="E41" s="1"/>
      <c r="F41" s="1"/>
      <c r="G41" s="1"/>
      <c r="H41" s="1"/>
      <c r="I41" s="1"/>
    </row>
  </sheetData>
  <mergeCells count="9">
    <mergeCell ref="H32:H33"/>
    <mergeCell ref="F32:F33"/>
    <mergeCell ref="E32:E33"/>
    <mergeCell ref="D4:G4"/>
    <mergeCell ref="B32:B33"/>
    <mergeCell ref="C32:C33"/>
    <mergeCell ref="D32:D33"/>
    <mergeCell ref="G32:G33"/>
    <mergeCell ref="B3:C5"/>
  </mergeCells>
  <hyperlinks>
    <hyperlink ref="B1" location="ToC!A1" display="Back to Table of Contents" xr:uid="{1EABED3B-814F-4986-8061-964275AF658B}"/>
  </hyperlinks>
  <pageMargins left="0.5" right="0.5" top="0.5" bottom="0.5" header="0.25" footer="0.3"/>
  <pageSetup scale="85" orientation="landscape" r:id="rId1"/>
  <headerFooter>
    <oddFooter>&amp;L&amp;G&amp;CSupplementary Regulatory Capital Disclosure&amp;R Page &amp;P of &amp;N</oddFooter>
  </headerFooter>
  <rowBreaks count="1" manualBreakCount="1">
    <brk id="20" min="1" max="5"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59EEF-96DF-4323-82F4-D3E6ECFE7268}">
  <sheetPr codeName="Sheet9">
    <tabColor theme="5"/>
  </sheetPr>
  <dimension ref="A1:S109"/>
  <sheetViews>
    <sheetView topLeftCell="A22" zoomScaleNormal="100" workbookViewId="0"/>
  </sheetViews>
  <sheetFormatPr defaultColWidth="0" defaultRowHeight="15" zeroHeight="1"/>
  <cols>
    <col min="1" max="1" width="1.5703125" style="1" customWidth="1"/>
    <col min="2" max="2" width="28.5703125" customWidth="1"/>
    <col min="3" max="4" width="18.85546875" customWidth="1"/>
    <col min="5" max="8" width="19.42578125" customWidth="1"/>
    <col min="9" max="9" width="22.42578125" customWidth="1"/>
    <col min="10" max="10" width="1" customWidth="1"/>
    <col min="11" max="15" width="0" hidden="1" customWidth="1"/>
    <col min="16" max="16384" width="8.5703125" hidden="1"/>
  </cols>
  <sheetData>
    <row r="1" spans="1:19">
      <c r="B1" s="141" t="s">
        <v>126</v>
      </c>
      <c r="C1" s="1"/>
      <c r="D1" s="1"/>
      <c r="E1" s="1"/>
      <c r="F1" s="1"/>
      <c r="G1" s="1"/>
      <c r="H1" s="1"/>
      <c r="I1" s="1"/>
      <c r="J1" s="1"/>
      <c r="K1" s="1"/>
      <c r="L1" s="1"/>
      <c r="M1" s="1"/>
      <c r="N1" s="1"/>
      <c r="O1" s="1"/>
      <c r="P1" s="1"/>
      <c r="Q1" s="1"/>
      <c r="R1" s="1"/>
      <c r="S1" s="1"/>
    </row>
    <row r="2" spans="1:19" s="467" customFormat="1" ht="37.5" customHeight="1">
      <c r="A2" s="49"/>
      <c r="B2" s="1927" t="s">
        <v>471</v>
      </c>
      <c r="C2" s="1928"/>
      <c r="D2" s="1928"/>
      <c r="E2" s="1928"/>
      <c r="F2" s="1928"/>
      <c r="G2" s="1928"/>
      <c r="H2" s="1928"/>
      <c r="I2" s="1929"/>
      <c r="J2" s="49"/>
    </row>
    <row r="3" spans="1:19">
      <c r="B3" s="515" t="str">
        <f>CurrQtr</f>
        <v>Q3 2022</v>
      </c>
      <c r="C3" s="514" t="s">
        <v>235</v>
      </c>
      <c r="D3" s="513" t="s">
        <v>422</v>
      </c>
      <c r="E3" s="512" t="s">
        <v>419</v>
      </c>
      <c r="F3" s="512" t="s">
        <v>470</v>
      </c>
      <c r="G3" s="512" t="s">
        <v>469</v>
      </c>
      <c r="H3" s="512" t="s">
        <v>468</v>
      </c>
      <c r="I3" s="511" t="s">
        <v>467</v>
      </c>
      <c r="J3" s="1"/>
    </row>
    <row r="4" spans="1:19" s="414" customFormat="1" ht="15" customHeight="1">
      <c r="A4" s="2"/>
      <c r="B4" s="510" t="s">
        <v>162</v>
      </c>
      <c r="C4" s="1931" t="s">
        <v>466</v>
      </c>
      <c r="D4" s="1930" t="s">
        <v>465</v>
      </c>
      <c r="E4" s="1933" t="s">
        <v>464</v>
      </c>
      <c r="F4" s="1934"/>
      <c r="G4" s="1934"/>
      <c r="H4" s="1934"/>
      <c r="I4" s="1935"/>
      <c r="J4" s="2"/>
    </row>
    <row r="5" spans="1:19" s="414" customFormat="1" ht="66.599999999999994" customHeight="1">
      <c r="A5" s="2"/>
      <c r="B5" s="509"/>
      <c r="C5" s="1932"/>
      <c r="D5" s="1914"/>
      <c r="E5" s="508" t="s">
        <v>463</v>
      </c>
      <c r="F5" s="507" t="s">
        <v>462</v>
      </c>
      <c r="G5" s="507" t="s">
        <v>461</v>
      </c>
      <c r="H5" s="507" t="s">
        <v>460</v>
      </c>
      <c r="I5" s="506" t="s">
        <v>459</v>
      </c>
      <c r="J5" s="2"/>
    </row>
    <row r="6" spans="1:19" s="414" customFormat="1" ht="12.75">
      <c r="A6" s="2"/>
      <c r="B6" s="505" t="str">
        <f>"Assets "</f>
        <v xml:space="preserve">Assets </v>
      </c>
      <c r="C6" s="504"/>
      <c r="D6" s="504"/>
      <c r="E6" s="504"/>
      <c r="F6" s="504"/>
      <c r="G6" s="504"/>
      <c r="H6" s="504"/>
      <c r="I6" s="503"/>
      <c r="J6" s="2"/>
    </row>
    <row r="7" spans="1:19" s="414" customFormat="1" ht="29.85" customHeight="1">
      <c r="A7" s="2"/>
      <c r="B7" s="494" t="s">
        <v>458</v>
      </c>
      <c r="C7" s="493">
        <v>67715</v>
      </c>
      <c r="D7" s="491">
        <v>67596</v>
      </c>
      <c r="E7" s="492">
        <v>67596</v>
      </c>
      <c r="F7" s="491">
        <v>0</v>
      </c>
      <c r="G7" s="491">
        <v>0</v>
      </c>
      <c r="H7" s="491">
        <v>0</v>
      </c>
      <c r="I7" s="490">
        <v>0</v>
      </c>
      <c r="J7" s="2"/>
    </row>
    <row r="8" spans="1:19" s="414" customFormat="1" ht="17.100000000000001" customHeight="1">
      <c r="A8" s="2"/>
      <c r="B8" s="489" t="s">
        <v>457</v>
      </c>
      <c r="C8" s="349">
        <v>837</v>
      </c>
      <c r="D8" s="348">
        <v>837</v>
      </c>
      <c r="E8" s="488">
        <v>837</v>
      </c>
      <c r="F8" s="348">
        <v>0</v>
      </c>
      <c r="G8" s="348">
        <v>0</v>
      </c>
      <c r="H8" s="348">
        <v>837</v>
      </c>
      <c r="I8" s="487">
        <v>0</v>
      </c>
      <c r="J8" s="2"/>
    </row>
    <row r="9" spans="1:19" s="414" customFormat="1" ht="17.100000000000001" customHeight="1">
      <c r="A9" s="2"/>
      <c r="B9" s="489" t="s">
        <v>456</v>
      </c>
      <c r="C9" s="349">
        <v>0</v>
      </c>
      <c r="D9" s="348">
        <v>0</v>
      </c>
      <c r="E9" s="488">
        <v>0</v>
      </c>
      <c r="F9" s="348">
        <v>0</v>
      </c>
      <c r="G9" s="348">
        <v>0</v>
      </c>
      <c r="H9" s="348">
        <v>0</v>
      </c>
      <c r="I9" s="487">
        <v>0</v>
      </c>
      <c r="J9" s="2"/>
    </row>
    <row r="10" spans="1:19" s="414" customFormat="1" ht="17.100000000000001" customHeight="1">
      <c r="A10" s="2"/>
      <c r="B10" s="489" t="s">
        <v>455</v>
      </c>
      <c r="C10" s="349">
        <v>108538</v>
      </c>
      <c r="D10" s="348">
        <v>108526</v>
      </c>
      <c r="E10" s="488">
        <v>0</v>
      </c>
      <c r="F10" s="348">
        <v>0</v>
      </c>
      <c r="G10" s="348">
        <v>0</v>
      </c>
      <c r="H10" s="348">
        <v>108526</v>
      </c>
      <c r="I10" s="487">
        <v>0</v>
      </c>
      <c r="J10" s="2"/>
    </row>
    <row r="11" spans="1:19" s="414" customFormat="1" ht="17.100000000000001" customHeight="1">
      <c r="A11" s="2"/>
      <c r="B11" s="489" t="s">
        <v>454</v>
      </c>
      <c r="C11" s="349">
        <v>8295</v>
      </c>
      <c r="D11" s="348">
        <v>8295</v>
      </c>
      <c r="E11" s="488">
        <v>1202</v>
      </c>
      <c r="F11" s="348">
        <v>0</v>
      </c>
      <c r="G11" s="348">
        <v>0</v>
      </c>
      <c r="H11" s="348">
        <v>7472</v>
      </c>
      <c r="I11" s="487">
        <v>0</v>
      </c>
      <c r="J11" s="2"/>
    </row>
    <row r="12" spans="1:19" s="414" customFormat="1" ht="17.100000000000001" customHeight="1">
      <c r="A12" s="2"/>
      <c r="B12" s="489" t="s">
        <v>453</v>
      </c>
      <c r="C12" s="349">
        <v>1772</v>
      </c>
      <c r="D12" s="348">
        <v>1772</v>
      </c>
      <c r="E12" s="488">
        <v>0</v>
      </c>
      <c r="F12" s="348">
        <v>0</v>
      </c>
      <c r="G12" s="348">
        <v>0</v>
      </c>
      <c r="H12" s="348">
        <v>1772</v>
      </c>
      <c r="I12" s="487">
        <v>0</v>
      </c>
      <c r="J12" s="2"/>
    </row>
    <row r="13" spans="1:19" s="414" customFormat="1" ht="29.85" customHeight="1">
      <c r="A13" s="2"/>
      <c r="B13" s="489" t="s">
        <v>452</v>
      </c>
      <c r="C13" s="349">
        <v>0</v>
      </c>
      <c r="D13" s="348">
        <v>0</v>
      </c>
      <c r="E13" s="488">
        <v>0</v>
      </c>
      <c r="F13" s="348">
        <v>0</v>
      </c>
      <c r="G13" s="348">
        <v>0</v>
      </c>
      <c r="H13" s="348">
        <v>0</v>
      </c>
      <c r="I13" s="487">
        <v>0</v>
      </c>
      <c r="J13" s="2"/>
    </row>
    <row r="14" spans="1:19" s="414" customFormat="1" ht="38.25">
      <c r="A14" s="2"/>
      <c r="B14" s="489" t="s">
        <v>451</v>
      </c>
      <c r="C14" s="349">
        <v>155217</v>
      </c>
      <c r="D14" s="348">
        <v>155217</v>
      </c>
      <c r="E14" s="488">
        <v>0</v>
      </c>
      <c r="F14" s="348">
        <v>155217</v>
      </c>
      <c r="G14" s="348">
        <v>0</v>
      </c>
      <c r="H14" s="348">
        <v>0</v>
      </c>
      <c r="I14" s="487">
        <v>0</v>
      </c>
      <c r="J14" s="2"/>
    </row>
    <row r="15" spans="1:19" s="414" customFormat="1" ht="17.100000000000001" customHeight="1">
      <c r="A15" s="2"/>
      <c r="B15" s="489" t="s">
        <v>430</v>
      </c>
      <c r="C15" s="349">
        <v>47139</v>
      </c>
      <c r="D15" s="348">
        <v>47139</v>
      </c>
      <c r="E15" s="488">
        <v>0</v>
      </c>
      <c r="F15" s="348">
        <v>47139</v>
      </c>
      <c r="G15" s="348">
        <v>0</v>
      </c>
      <c r="H15" s="348">
        <v>40317</v>
      </c>
      <c r="I15" s="487">
        <v>0</v>
      </c>
      <c r="J15" s="2"/>
    </row>
    <row r="16" spans="1:19" s="414" customFormat="1" ht="17.100000000000001" customHeight="1">
      <c r="A16" s="2"/>
      <c r="B16" s="489" t="s">
        <v>450</v>
      </c>
      <c r="C16" s="349">
        <v>108222</v>
      </c>
      <c r="D16" s="348">
        <v>107381</v>
      </c>
      <c r="E16" s="488">
        <v>107381</v>
      </c>
      <c r="F16" s="348">
        <v>0</v>
      </c>
      <c r="G16" s="348">
        <v>0</v>
      </c>
      <c r="H16" s="348">
        <v>0</v>
      </c>
      <c r="I16" s="487">
        <v>0</v>
      </c>
      <c r="J16" s="2"/>
    </row>
    <row r="17" spans="1:10" s="414" customFormat="1" ht="12.75">
      <c r="A17" s="2"/>
      <c r="B17" s="489" t="s">
        <v>449</v>
      </c>
      <c r="C17" s="349">
        <v>0</v>
      </c>
      <c r="D17" s="348">
        <v>0</v>
      </c>
      <c r="E17" s="488">
        <v>0</v>
      </c>
      <c r="F17" s="348">
        <v>0</v>
      </c>
      <c r="G17" s="348">
        <v>0</v>
      </c>
      <c r="H17" s="348">
        <v>0</v>
      </c>
      <c r="I17" s="487">
        <v>0</v>
      </c>
      <c r="J17" s="2"/>
    </row>
    <row r="18" spans="1:10" s="414" customFormat="1" ht="17.100000000000001" customHeight="1">
      <c r="A18" s="2"/>
      <c r="B18" s="489" t="s">
        <v>448</v>
      </c>
      <c r="C18" s="349">
        <v>343965</v>
      </c>
      <c r="D18" s="348">
        <v>343896</v>
      </c>
      <c r="E18" s="488">
        <v>343896</v>
      </c>
      <c r="F18" s="348">
        <v>0</v>
      </c>
      <c r="G18" s="348">
        <v>0</v>
      </c>
      <c r="H18" s="348">
        <v>0</v>
      </c>
      <c r="I18" s="487">
        <v>0</v>
      </c>
      <c r="J18" s="2"/>
    </row>
    <row r="19" spans="1:10" s="414" customFormat="1" ht="17.100000000000001" customHeight="1">
      <c r="A19" s="2"/>
      <c r="B19" s="489" t="s">
        <v>447</v>
      </c>
      <c r="C19" s="349">
        <v>96561</v>
      </c>
      <c r="D19" s="348">
        <v>96555</v>
      </c>
      <c r="E19" s="488">
        <v>94094</v>
      </c>
      <c r="F19" s="348">
        <v>0</v>
      </c>
      <c r="G19" s="348">
        <v>2461</v>
      </c>
      <c r="H19" s="348">
        <v>0</v>
      </c>
      <c r="I19" s="487">
        <v>0</v>
      </c>
      <c r="J19" s="2"/>
    </row>
    <row r="20" spans="1:10" s="414" customFormat="1" ht="17.100000000000001" customHeight="1">
      <c r="A20" s="2"/>
      <c r="B20" s="489" t="s">
        <v>446</v>
      </c>
      <c r="C20" s="349">
        <v>13871</v>
      </c>
      <c r="D20" s="348">
        <v>13871</v>
      </c>
      <c r="E20" s="488">
        <v>12523</v>
      </c>
      <c r="F20" s="348">
        <v>0</v>
      </c>
      <c r="G20" s="348">
        <v>314</v>
      </c>
      <c r="H20" s="348">
        <v>0</v>
      </c>
      <c r="I20" s="487">
        <v>1034</v>
      </c>
      <c r="J20" s="2"/>
    </row>
    <row r="21" spans="1:10" s="414" customFormat="1" ht="17.100000000000001" customHeight="1">
      <c r="A21" s="2"/>
      <c r="B21" s="489" t="s">
        <v>435</v>
      </c>
      <c r="C21" s="349">
        <v>264128</v>
      </c>
      <c r="D21" s="348">
        <v>264124</v>
      </c>
      <c r="E21" s="488">
        <v>256260</v>
      </c>
      <c r="F21" s="348">
        <v>0</v>
      </c>
      <c r="G21" s="348">
        <v>7812</v>
      </c>
      <c r="H21" s="348">
        <v>0</v>
      </c>
      <c r="I21" s="487">
        <v>52</v>
      </c>
      <c r="J21" s="2"/>
    </row>
    <row r="22" spans="1:10" s="414" customFormat="1" ht="17.100000000000001" customHeight="1">
      <c r="A22" s="2"/>
      <c r="B22" s="489" t="s">
        <v>445</v>
      </c>
      <c r="C22" s="349">
        <v>-5147</v>
      </c>
      <c r="D22" s="348">
        <v>-5146</v>
      </c>
      <c r="E22" s="488">
        <v>-5096</v>
      </c>
      <c r="F22" s="348">
        <v>0</v>
      </c>
      <c r="G22" s="348">
        <v>0</v>
      </c>
      <c r="H22" s="348">
        <v>0</v>
      </c>
      <c r="I22" s="487">
        <v>-50</v>
      </c>
      <c r="J22" s="2"/>
    </row>
    <row r="23" spans="1:10" s="414" customFormat="1" ht="29.85" customHeight="1">
      <c r="A23" s="2"/>
      <c r="B23" s="489" t="s">
        <v>444</v>
      </c>
      <c r="C23" s="349">
        <v>19817</v>
      </c>
      <c r="D23" s="348">
        <v>19817</v>
      </c>
      <c r="E23" s="488">
        <v>19817</v>
      </c>
      <c r="F23" s="348">
        <v>0</v>
      </c>
      <c r="G23" s="348">
        <v>0</v>
      </c>
      <c r="H23" s="348">
        <v>0</v>
      </c>
      <c r="I23" s="487">
        <v>0</v>
      </c>
      <c r="J23" s="2"/>
    </row>
    <row r="24" spans="1:10" s="414" customFormat="1" ht="17.100000000000001" customHeight="1">
      <c r="A24" s="2"/>
      <c r="B24" s="489" t="s">
        <v>443</v>
      </c>
      <c r="C24" s="349">
        <v>5529</v>
      </c>
      <c r="D24" s="348">
        <v>5528</v>
      </c>
      <c r="E24" s="488">
        <v>5528</v>
      </c>
      <c r="F24" s="348">
        <v>0</v>
      </c>
      <c r="G24" s="348">
        <v>0</v>
      </c>
      <c r="H24" s="348">
        <v>0</v>
      </c>
      <c r="I24" s="487">
        <v>0</v>
      </c>
      <c r="J24" s="2"/>
    </row>
    <row r="25" spans="1:10" s="414" customFormat="1" ht="17.100000000000001" customHeight="1">
      <c r="A25" s="2"/>
      <c r="B25" s="489" t="s">
        <v>442</v>
      </c>
      <c r="C25" s="349">
        <v>2733</v>
      </c>
      <c r="D25" s="348">
        <v>3023</v>
      </c>
      <c r="E25" s="488">
        <v>3023</v>
      </c>
      <c r="F25" s="348">
        <v>0</v>
      </c>
      <c r="G25" s="348">
        <v>0</v>
      </c>
      <c r="H25" s="348">
        <v>0</v>
      </c>
      <c r="I25" s="487">
        <v>0</v>
      </c>
      <c r="J25" s="2"/>
    </row>
    <row r="26" spans="1:10" s="414" customFormat="1" ht="25.5">
      <c r="A26" s="2"/>
      <c r="B26" s="489" t="s">
        <v>441</v>
      </c>
      <c r="C26" s="349">
        <v>16580</v>
      </c>
      <c r="D26" s="348">
        <v>16906</v>
      </c>
      <c r="E26" s="488">
        <v>1744</v>
      </c>
      <c r="F26" s="348">
        <v>0</v>
      </c>
      <c r="G26" s="348">
        <v>0</v>
      </c>
      <c r="H26" s="348">
        <v>0</v>
      </c>
      <c r="I26" s="487">
        <v>15162</v>
      </c>
      <c r="J26" s="2"/>
    </row>
    <row r="27" spans="1:10" s="414" customFormat="1" ht="17.100000000000001" customHeight="1">
      <c r="A27" s="2"/>
      <c r="B27" s="489" t="s">
        <v>440</v>
      </c>
      <c r="C27" s="349">
        <v>905</v>
      </c>
      <c r="D27" s="348">
        <v>900</v>
      </c>
      <c r="E27" s="488">
        <v>830</v>
      </c>
      <c r="F27" s="348">
        <v>0</v>
      </c>
      <c r="G27" s="348">
        <v>0</v>
      </c>
      <c r="H27" s="348">
        <v>0</v>
      </c>
      <c r="I27" s="487">
        <v>70</v>
      </c>
      <c r="J27" s="2"/>
    </row>
    <row r="28" spans="1:10" s="414" customFormat="1" ht="17.100000000000001" customHeight="1">
      <c r="A28" s="2"/>
      <c r="B28" s="486" t="s">
        <v>439</v>
      </c>
      <c r="C28" s="485">
        <v>35425</v>
      </c>
      <c r="D28" s="483">
        <v>33405</v>
      </c>
      <c r="E28" s="484">
        <v>16007</v>
      </c>
      <c r="F28" s="483">
        <v>16558</v>
      </c>
      <c r="G28" s="483">
        <v>0</v>
      </c>
      <c r="H28" s="483">
        <v>0</v>
      </c>
      <c r="I28" s="482">
        <v>840</v>
      </c>
      <c r="J28" s="2"/>
    </row>
    <row r="29" spans="1:10" s="414" customFormat="1" ht="16.350000000000001" customHeight="1">
      <c r="A29" s="2"/>
      <c r="B29" s="502" t="s">
        <v>438</v>
      </c>
      <c r="C29" s="501">
        <v>1292102</v>
      </c>
      <c r="D29" s="499">
        <v>1289642</v>
      </c>
      <c r="E29" s="500">
        <v>925642</v>
      </c>
      <c r="F29" s="499">
        <v>218914</v>
      </c>
      <c r="G29" s="499">
        <v>10587</v>
      </c>
      <c r="H29" s="499">
        <v>158924</v>
      </c>
      <c r="I29" s="498">
        <v>17108</v>
      </c>
      <c r="J29" s="2"/>
    </row>
    <row r="30" spans="1:10" s="414" customFormat="1" ht="12.75">
      <c r="A30" s="2"/>
      <c r="B30" s="497" t="str">
        <f>"Liabilities"</f>
        <v>Liabilities</v>
      </c>
      <c r="C30" s="496"/>
      <c r="D30" s="496"/>
      <c r="E30" s="496"/>
      <c r="F30" s="496"/>
      <c r="G30" s="496"/>
      <c r="H30" s="496"/>
      <c r="I30" s="495"/>
      <c r="J30" s="2"/>
    </row>
    <row r="31" spans="1:10" s="414" customFormat="1" ht="17.850000000000001" customHeight="1">
      <c r="A31" s="2"/>
      <c r="B31" s="494" t="s">
        <v>437</v>
      </c>
      <c r="C31" s="493"/>
      <c r="D31" s="491"/>
      <c r="E31" s="492"/>
      <c r="F31" s="491"/>
      <c r="G31" s="491"/>
      <c r="H31" s="491"/>
      <c r="I31" s="490"/>
      <c r="J31" s="2"/>
    </row>
    <row r="32" spans="1:10" s="414" customFormat="1" ht="17.850000000000001" customHeight="1">
      <c r="A32" s="2"/>
      <c r="B32" s="489" t="s">
        <v>436</v>
      </c>
      <c r="C32" s="349">
        <v>259503</v>
      </c>
      <c r="D32" s="348">
        <v>259503</v>
      </c>
      <c r="E32" s="488">
        <v>0</v>
      </c>
      <c r="F32" s="348">
        <v>0</v>
      </c>
      <c r="G32" s="348">
        <v>0</v>
      </c>
      <c r="H32" s="348">
        <v>0</v>
      </c>
      <c r="I32" s="487">
        <v>259503</v>
      </c>
      <c r="J32" s="2"/>
    </row>
    <row r="33" spans="1:10" s="414" customFormat="1" ht="17.850000000000001" customHeight="1">
      <c r="A33" s="2"/>
      <c r="B33" s="489" t="s">
        <v>435</v>
      </c>
      <c r="C33" s="349">
        <v>566966</v>
      </c>
      <c r="D33" s="348">
        <v>566966</v>
      </c>
      <c r="E33" s="488">
        <v>0</v>
      </c>
      <c r="F33" s="348">
        <v>0</v>
      </c>
      <c r="G33" s="348">
        <v>0</v>
      </c>
      <c r="H33" s="348">
        <v>0</v>
      </c>
      <c r="I33" s="487">
        <v>566966</v>
      </c>
      <c r="J33" s="2"/>
    </row>
    <row r="34" spans="1:10" s="414" customFormat="1" ht="17.850000000000001" customHeight="1">
      <c r="A34" s="2"/>
      <c r="B34" s="489" t="s">
        <v>434</v>
      </c>
      <c r="C34" s="349">
        <v>53113</v>
      </c>
      <c r="D34" s="348">
        <v>53113</v>
      </c>
      <c r="E34" s="488">
        <v>0</v>
      </c>
      <c r="F34" s="348">
        <v>0</v>
      </c>
      <c r="G34" s="348">
        <v>0</v>
      </c>
      <c r="H34" s="348">
        <v>0</v>
      </c>
      <c r="I34" s="487">
        <v>53113</v>
      </c>
      <c r="J34" s="2"/>
    </row>
    <row r="35" spans="1:10" s="414" customFormat="1" ht="29.1" customHeight="1">
      <c r="A35" s="2"/>
      <c r="B35" s="489" t="s">
        <v>433</v>
      </c>
      <c r="C35" s="349">
        <v>22876</v>
      </c>
      <c r="D35" s="348">
        <v>22876</v>
      </c>
      <c r="E35" s="488">
        <v>0</v>
      </c>
      <c r="F35" s="348">
        <v>0</v>
      </c>
      <c r="G35" s="348">
        <v>0</v>
      </c>
      <c r="H35" s="348">
        <v>0</v>
      </c>
      <c r="I35" s="487">
        <v>22876</v>
      </c>
      <c r="J35" s="2"/>
    </row>
    <row r="36" spans="1:10" s="414" customFormat="1" ht="17.850000000000001" customHeight="1">
      <c r="A36" s="2"/>
      <c r="B36" s="489" t="s">
        <v>432</v>
      </c>
      <c r="C36" s="349">
        <v>19844</v>
      </c>
      <c r="D36" s="348">
        <v>19844</v>
      </c>
      <c r="E36" s="488">
        <v>0</v>
      </c>
      <c r="F36" s="348">
        <v>0</v>
      </c>
      <c r="G36" s="348">
        <v>0</v>
      </c>
      <c r="H36" s="348">
        <v>0</v>
      </c>
      <c r="I36" s="487">
        <v>19844</v>
      </c>
      <c r="J36" s="2"/>
    </row>
    <row r="37" spans="1:10" s="414" customFormat="1" ht="29.1" customHeight="1">
      <c r="A37" s="2"/>
      <c r="B37" s="489" t="s">
        <v>431</v>
      </c>
      <c r="C37" s="349">
        <v>44220</v>
      </c>
      <c r="D37" s="348">
        <v>44220</v>
      </c>
      <c r="E37" s="488">
        <v>0</v>
      </c>
      <c r="F37" s="348">
        <v>0</v>
      </c>
      <c r="G37" s="348">
        <v>0</v>
      </c>
      <c r="H37" s="348">
        <v>44220</v>
      </c>
      <c r="I37" s="487">
        <v>0</v>
      </c>
      <c r="J37" s="2"/>
    </row>
    <row r="38" spans="1:10" s="414" customFormat="1" ht="17.850000000000001" customHeight="1">
      <c r="A38" s="2"/>
      <c r="B38" s="489" t="s">
        <v>430</v>
      </c>
      <c r="C38" s="349">
        <v>56880</v>
      </c>
      <c r="D38" s="348">
        <v>56880</v>
      </c>
      <c r="E38" s="488">
        <v>0</v>
      </c>
      <c r="F38" s="348">
        <v>56880</v>
      </c>
      <c r="G38" s="348">
        <v>0</v>
      </c>
      <c r="H38" s="348">
        <v>39461</v>
      </c>
      <c r="I38" s="487">
        <v>0</v>
      </c>
      <c r="J38" s="2"/>
    </row>
    <row r="39" spans="1:10" s="414" customFormat="1" ht="43.35" customHeight="1">
      <c r="A39" s="2"/>
      <c r="B39" s="489" t="s">
        <v>429</v>
      </c>
      <c r="C39" s="349">
        <v>128145</v>
      </c>
      <c r="D39" s="348">
        <v>128145</v>
      </c>
      <c r="E39" s="488">
        <v>0</v>
      </c>
      <c r="F39" s="348">
        <v>128145</v>
      </c>
      <c r="G39" s="348">
        <v>0</v>
      </c>
      <c r="H39" s="348">
        <v>0</v>
      </c>
      <c r="I39" s="487">
        <v>0</v>
      </c>
      <c r="J39" s="2"/>
    </row>
    <row r="40" spans="1:10" s="414" customFormat="1" ht="17.850000000000001" customHeight="1">
      <c r="A40" s="2"/>
      <c r="B40" s="489" t="s">
        <v>428</v>
      </c>
      <c r="C40" s="349">
        <v>8413</v>
      </c>
      <c r="D40" s="348">
        <v>8413</v>
      </c>
      <c r="E40" s="488">
        <v>0</v>
      </c>
      <c r="F40" s="348">
        <v>0</v>
      </c>
      <c r="G40" s="348">
        <v>0</v>
      </c>
      <c r="H40" s="348">
        <v>0</v>
      </c>
      <c r="I40" s="487">
        <v>8413</v>
      </c>
      <c r="J40" s="2"/>
    </row>
    <row r="41" spans="1:10" s="414" customFormat="1" ht="17.850000000000001" customHeight="1">
      <c r="A41" s="2"/>
      <c r="B41" s="486" t="s">
        <v>427</v>
      </c>
      <c r="C41" s="485">
        <v>58557</v>
      </c>
      <c r="D41" s="483">
        <v>56097</v>
      </c>
      <c r="E41" s="484">
        <v>0</v>
      </c>
      <c r="F41" s="483">
        <v>0</v>
      </c>
      <c r="G41" s="483">
        <v>0</v>
      </c>
      <c r="H41" s="483">
        <v>385</v>
      </c>
      <c r="I41" s="482">
        <v>55712</v>
      </c>
      <c r="J41" s="2"/>
    </row>
    <row r="42" spans="1:10" s="414" customFormat="1" ht="17.850000000000001" customHeight="1">
      <c r="A42" s="2"/>
      <c r="B42" s="481" t="s">
        <v>426</v>
      </c>
      <c r="C42" s="480">
        <v>1218517</v>
      </c>
      <c r="D42" s="478">
        <v>1216057</v>
      </c>
      <c r="E42" s="479">
        <v>0</v>
      </c>
      <c r="F42" s="478">
        <v>185025</v>
      </c>
      <c r="G42" s="478">
        <v>0</v>
      </c>
      <c r="H42" s="478">
        <v>84066</v>
      </c>
      <c r="I42" s="477">
        <v>986427</v>
      </c>
      <c r="J42" s="2"/>
    </row>
    <row r="43" spans="1:10" s="414" customFormat="1" ht="18" customHeight="1">
      <c r="A43" s="2"/>
      <c r="B43" s="1882" t="s">
        <v>1425</v>
      </c>
      <c r="C43" s="1882"/>
      <c r="D43" s="1882"/>
      <c r="E43" s="1882"/>
      <c r="F43" s="1882"/>
      <c r="G43" s="1882"/>
      <c r="H43" s="1882"/>
      <c r="I43" s="1882"/>
      <c r="J43" s="476"/>
    </row>
    <row r="44" spans="1:10" s="414" customFormat="1" ht="18" customHeight="1">
      <c r="A44" s="2"/>
      <c r="B44" s="474" t="s">
        <v>425</v>
      </c>
      <c r="C44" s="475"/>
      <c r="D44" s="474"/>
      <c r="E44" s="474"/>
      <c r="F44" s="475"/>
      <c r="G44" s="474"/>
      <c r="H44" s="474"/>
      <c r="I44" s="474"/>
      <c r="J44" s="474"/>
    </row>
    <row r="45" spans="1:10" s="414" customFormat="1" ht="18" customHeight="1">
      <c r="A45" s="2"/>
      <c r="B45" s="474" t="s">
        <v>424</v>
      </c>
      <c r="C45" s="475"/>
      <c r="D45" s="474"/>
      <c r="E45" s="474"/>
      <c r="F45" s="475"/>
      <c r="G45" s="474"/>
      <c r="H45" s="474"/>
      <c r="I45" s="474"/>
      <c r="J45" s="474"/>
    </row>
    <row r="46" spans="1:10" s="414" customFormat="1" ht="18" customHeight="1">
      <c r="A46" s="2"/>
      <c r="B46" s="474" t="s">
        <v>1426</v>
      </c>
      <c r="C46" s="473"/>
      <c r="D46" s="473"/>
      <c r="E46" s="473"/>
      <c r="F46" s="473"/>
      <c r="G46" s="473"/>
      <c r="H46" s="473"/>
      <c r="I46" s="473"/>
      <c r="J46" s="473"/>
    </row>
    <row r="47" spans="1:10" s="414" customFormat="1" ht="2.1" customHeight="1">
      <c r="A47" s="2"/>
      <c r="B47" s="474"/>
      <c r="C47" s="473"/>
      <c r="D47" s="473"/>
      <c r="E47" s="473"/>
      <c r="F47" s="473"/>
      <c r="G47" s="473"/>
      <c r="H47" s="473"/>
      <c r="I47" s="473"/>
      <c r="J47" s="473"/>
    </row>
    <row r="48" spans="1:10" s="414" customFormat="1" ht="3.6" hidden="1" customHeight="1">
      <c r="A48" s="2"/>
      <c r="B48" s="131"/>
      <c r="C48" s="472"/>
      <c r="D48" s="131"/>
      <c r="E48" s="131"/>
      <c r="F48" s="472"/>
      <c r="G48" s="131"/>
      <c r="H48" s="131"/>
      <c r="I48" s="131"/>
      <c r="J48" s="131"/>
    </row>
    <row r="49" spans="1:1" s="414" customFormat="1" ht="12.75" hidden="1">
      <c r="A49" s="2"/>
    </row>
    <row r="50" spans="1:1" s="414" customFormat="1" ht="12.75" hidden="1">
      <c r="A50" s="2"/>
    </row>
    <row r="51" spans="1:1" s="414" customFormat="1" ht="12.75" hidden="1">
      <c r="A51" s="2"/>
    </row>
    <row r="52" spans="1:1" s="414" customFormat="1" ht="12.75" hidden="1">
      <c r="A52" s="2"/>
    </row>
    <row r="53" spans="1:1" s="414" customFormat="1" ht="12.75" hidden="1">
      <c r="A53" s="2"/>
    </row>
    <row r="54" spans="1:1" s="414" customFormat="1" ht="12.75" hidden="1">
      <c r="A54" s="2"/>
    </row>
    <row r="55" spans="1:1" s="414" customFormat="1" ht="12.75" hidden="1">
      <c r="A55" s="2"/>
    </row>
    <row r="56" spans="1:1" s="414" customFormat="1" ht="12.75" hidden="1">
      <c r="A56" s="2"/>
    </row>
    <row r="57" spans="1:1" s="414" customFormat="1" ht="12.75" hidden="1">
      <c r="A57" s="2"/>
    </row>
    <row r="58" spans="1:1" s="414" customFormat="1" ht="12.75" hidden="1">
      <c r="A58" s="2"/>
    </row>
    <row r="59" spans="1:1" s="414" customFormat="1" ht="12.75" hidden="1">
      <c r="A59" s="2"/>
    </row>
    <row r="60" spans="1:1" s="414" customFormat="1" ht="12.75" hidden="1">
      <c r="A60" s="2"/>
    </row>
    <row r="61" spans="1:1" s="414" customFormat="1" ht="12.75" hidden="1">
      <c r="A61" s="2"/>
    </row>
    <row r="62" spans="1:1" s="414" customFormat="1" ht="12.75" hidden="1">
      <c r="A62" s="2"/>
    </row>
    <row r="63" spans="1:1" s="414" customFormat="1" ht="12.75" hidden="1">
      <c r="A63" s="2"/>
    </row>
    <row r="64" spans="1:1" s="414" customFormat="1" ht="12.75" hidden="1">
      <c r="A64" s="2"/>
    </row>
    <row r="65" spans="1:1" s="414" customFormat="1" ht="12.75" hidden="1">
      <c r="A65" s="2"/>
    </row>
    <row r="66" spans="1:1" s="414" customFormat="1" ht="12.75" hidden="1">
      <c r="A66" s="2"/>
    </row>
    <row r="67" spans="1:1" s="414" customFormat="1" ht="12.75" hidden="1">
      <c r="A67" s="2"/>
    </row>
    <row r="68" spans="1:1" s="414" customFormat="1" ht="12.75" hidden="1">
      <c r="A68" s="2"/>
    </row>
    <row r="69" spans="1:1" s="414" customFormat="1" ht="12.75" hidden="1">
      <c r="A69" s="2"/>
    </row>
    <row r="70" spans="1:1" s="414" customFormat="1" ht="12.75" hidden="1">
      <c r="A70" s="2"/>
    </row>
    <row r="71" spans="1:1" s="414" customFormat="1" ht="12.75" hidden="1">
      <c r="A71" s="2"/>
    </row>
    <row r="72" spans="1:1" s="414" customFormat="1" ht="12.75" hidden="1">
      <c r="A72" s="2"/>
    </row>
    <row r="73" spans="1:1" s="414" customFormat="1" ht="12.75" hidden="1">
      <c r="A73" s="2"/>
    </row>
    <row r="74" spans="1:1" s="414" customFormat="1" ht="12.75" hidden="1">
      <c r="A74" s="2"/>
    </row>
    <row r="75" spans="1:1" s="414" customFormat="1" ht="12.75" hidden="1">
      <c r="A75" s="2"/>
    </row>
    <row r="76" spans="1:1" s="414" customFormat="1" ht="12.75" hidden="1">
      <c r="A76" s="2"/>
    </row>
    <row r="77" spans="1:1" s="414" customFormat="1" ht="12.75" hidden="1">
      <c r="A77" s="2"/>
    </row>
    <row r="78" spans="1:1" s="414" customFormat="1" ht="12.75" hidden="1">
      <c r="A78" s="2"/>
    </row>
    <row r="79" spans="1:1" s="414" customFormat="1" ht="12.75" hidden="1">
      <c r="A79" s="2"/>
    </row>
    <row r="80" spans="1:1" s="414" customFormat="1" ht="12.75" hidden="1">
      <c r="A80" s="2"/>
    </row>
    <row r="81" spans="1:1" s="414" customFormat="1" ht="12.75" hidden="1">
      <c r="A81" s="2"/>
    </row>
    <row r="82" spans="1:1" s="414" customFormat="1" ht="12.75" hidden="1">
      <c r="A82" s="2"/>
    </row>
    <row r="83" spans="1:1" s="414" customFormat="1" ht="12.75" hidden="1">
      <c r="A83" s="2"/>
    </row>
    <row r="84" spans="1:1" s="414" customFormat="1" ht="12.75" hidden="1">
      <c r="A84" s="2"/>
    </row>
    <row r="85" spans="1:1" s="414" customFormat="1" ht="12.75" hidden="1">
      <c r="A85" s="2"/>
    </row>
    <row r="86" spans="1:1" s="414" customFormat="1" ht="12.75" hidden="1">
      <c r="A86" s="2"/>
    </row>
    <row r="87" spans="1:1" s="414" customFormat="1" ht="12.75" hidden="1">
      <c r="A87" s="2"/>
    </row>
    <row r="88" spans="1:1" s="414" customFormat="1" ht="12.75" hidden="1">
      <c r="A88" s="2"/>
    </row>
    <row r="89" spans="1:1" s="414" customFormat="1" ht="12.75" hidden="1">
      <c r="A89" s="2"/>
    </row>
    <row r="90" spans="1:1" s="414" customFormat="1" ht="12.75" hidden="1">
      <c r="A90" s="2"/>
    </row>
    <row r="91" spans="1:1" s="414" customFormat="1" ht="12.75" hidden="1">
      <c r="A91" s="2"/>
    </row>
    <row r="92" spans="1:1" s="414" customFormat="1" ht="12.75" hidden="1">
      <c r="A92" s="2"/>
    </row>
    <row r="93" spans="1:1" s="414" customFormat="1" ht="12.75" hidden="1">
      <c r="A93" s="2"/>
    </row>
    <row r="94" spans="1:1" s="414" customFormat="1" ht="12.75" hidden="1">
      <c r="A94" s="2"/>
    </row>
    <row r="95" spans="1:1" s="414" customFormat="1" ht="12.75" hidden="1">
      <c r="A95" s="2"/>
    </row>
    <row r="96" spans="1:1" s="414" customFormat="1" ht="12.75" hidden="1">
      <c r="A96" s="2"/>
    </row>
    <row r="97" spans="1:1" s="414" customFormat="1" ht="12.75" hidden="1">
      <c r="A97" s="2"/>
    </row>
    <row r="98" spans="1:1" s="414" customFormat="1" ht="12.75" hidden="1">
      <c r="A98" s="2"/>
    </row>
    <row r="99" spans="1:1" s="414" customFormat="1" ht="12.75" hidden="1">
      <c r="A99" s="2"/>
    </row>
    <row r="100" spans="1:1" s="414" customFormat="1" ht="12.75" hidden="1">
      <c r="A100" s="2"/>
    </row>
    <row r="101" spans="1:1" s="414" customFormat="1" ht="12.75" hidden="1">
      <c r="A101" s="2"/>
    </row>
    <row r="102" spans="1:1" s="414" customFormat="1" ht="12.75" hidden="1">
      <c r="A102" s="2"/>
    </row>
    <row r="103" spans="1:1" s="414" customFormat="1" ht="12.75" hidden="1">
      <c r="A103" s="2"/>
    </row>
    <row r="104" spans="1:1" s="414" customFormat="1" ht="12.75" hidden="1">
      <c r="A104" s="2"/>
    </row>
    <row r="105" spans="1:1" s="414" customFormat="1" ht="12.75" hidden="1">
      <c r="A105" s="2"/>
    </row>
    <row r="106" spans="1:1" s="414" customFormat="1" ht="12.75" hidden="1">
      <c r="A106" s="2"/>
    </row>
    <row r="107" spans="1:1" s="414" customFormat="1" ht="12.75" hidden="1">
      <c r="A107" s="2"/>
    </row>
    <row r="108" spans="1:1" s="414" customFormat="1" ht="12.75" hidden="1">
      <c r="A108" s="2"/>
    </row>
    <row r="109" spans="1:1" s="414" customFormat="1" ht="12.75" hidden="1">
      <c r="A109" s="2"/>
    </row>
  </sheetData>
  <mergeCells count="5">
    <mergeCell ref="B2:I2"/>
    <mergeCell ref="B43:I43"/>
    <mergeCell ref="D4:D5"/>
    <mergeCell ref="C4:C5"/>
    <mergeCell ref="E4:I4"/>
  </mergeCells>
  <hyperlinks>
    <hyperlink ref="B1" location="ToC!A1" display="Back to Table of Contents" xr:uid="{4DEE6CAA-0D9D-40DF-A863-6D46C23B0666}"/>
  </hyperlinks>
  <pageMargins left="0.5" right="0.5" top="0.5" bottom="0.5" header="0.25" footer="0.3"/>
  <pageSetup scale="75" orientation="landscape" r:id="rId1"/>
  <headerFooter>
    <oddFooter>&amp;L&amp;G&amp;CSupplementary Regulatory Capital Disclosure&amp;R Page &amp;P of &amp;N</oddFooter>
  </headerFooter>
  <rowBreaks count="1" manualBreakCount="1">
    <brk id="29" max="30"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64</vt:i4>
      </vt:variant>
    </vt:vector>
  </HeadingPairs>
  <TitlesOfParts>
    <vt:vector size="113" baseType="lpstr">
      <vt:lpstr>Cover</vt:lpstr>
      <vt:lpstr>ToC</vt:lpstr>
      <vt:lpstr>Overview</vt:lpstr>
      <vt:lpstr>Highlights</vt:lpstr>
      <vt:lpstr>EAD_RWA</vt:lpstr>
      <vt:lpstr>KM2</vt:lpstr>
      <vt:lpstr>Qualitative</vt:lpstr>
      <vt:lpstr>OV1</vt:lpstr>
      <vt:lpstr>LI1</vt:lpstr>
      <vt:lpstr>LI2</vt:lpstr>
      <vt:lpstr>CC1</vt:lpstr>
      <vt:lpstr>CC2</vt:lpstr>
      <vt:lpstr>TLAC1</vt:lpstr>
      <vt:lpstr>TLAC3</vt:lpstr>
      <vt:lpstr>LR1</vt:lpstr>
      <vt:lpstr>LR2</vt:lpstr>
      <vt:lpstr>CR1</vt:lpstr>
      <vt:lpstr>CR2</vt:lpstr>
      <vt:lpstr>CR3</vt:lpstr>
      <vt:lpstr>CR4</vt:lpstr>
      <vt:lpstr>CR5</vt:lpstr>
      <vt:lpstr>CR6 (Retail)</vt:lpstr>
      <vt:lpstr>CR6 (Non-Retail)</vt:lpstr>
      <vt:lpstr>CR7</vt:lpstr>
      <vt:lpstr>CR8</vt:lpstr>
      <vt:lpstr>CR10</vt:lpstr>
      <vt:lpstr>CCR1</vt:lpstr>
      <vt:lpstr>CCR2</vt:lpstr>
      <vt:lpstr>CCR3</vt:lpstr>
      <vt:lpstr>CCR4</vt:lpstr>
      <vt:lpstr>CCR5</vt:lpstr>
      <vt:lpstr>CCR6</vt:lpstr>
      <vt:lpstr>CCR7</vt:lpstr>
      <vt:lpstr>CCR8</vt:lpstr>
      <vt:lpstr>SEC1</vt:lpstr>
      <vt:lpstr>SEC2</vt:lpstr>
      <vt:lpstr>SEC3</vt:lpstr>
      <vt:lpstr>SEC4</vt:lpstr>
      <vt:lpstr>Capital_Flow</vt:lpstr>
      <vt:lpstr>RWA_Summary</vt:lpstr>
      <vt:lpstr>RWA_Flow</vt:lpstr>
      <vt:lpstr>RWA_by_Business</vt:lpstr>
      <vt:lpstr>Geography</vt:lpstr>
      <vt:lpstr>Maturity</vt:lpstr>
      <vt:lpstr>AIRB_losses</vt:lpstr>
      <vt:lpstr>Backtest</vt:lpstr>
      <vt:lpstr>Derivatives</vt:lpstr>
      <vt:lpstr>Mkt_Risk</vt:lpstr>
      <vt:lpstr>Glossary</vt:lpstr>
      <vt:lpstr>CurrQtr</vt:lpstr>
      <vt:lpstr>Last2Qtr</vt:lpstr>
      <vt:lpstr>Last3Qtr</vt:lpstr>
      <vt:lpstr>Last4Qtr</vt:lpstr>
      <vt:lpstr>LastQtr</vt:lpstr>
      <vt:lpstr>AIRB_losses!Print_Area</vt:lpstr>
      <vt:lpstr>Backtest!Print_Area</vt:lpstr>
      <vt:lpstr>Capital_Flow!Print_Area</vt:lpstr>
      <vt:lpstr>'CCR1'!Print_Area</vt:lpstr>
      <vt:lpstr>'CCR2'!Print_Area</vt:lpstr>
      <vt:lpstr>'CCR3'!Print_Area</vt:lpstr>
      <vt:lpstr>'CCR4'!Print_Area</vt:lpstr>
      <vt:lpstr>'CCR5'!Print_Area</vt:lpstr>
      <vt:lpstr>'CCR6'!Print_Area</vt:lpstr>
      <vt:lpstr>'CCR7'!Print_Area</vt:lpstr>
      <vt:lpstr>'CCR8'!Print_Area</vt:lpstr>
      <vt:lpstr>Cover!Print_Area</vt:lpstr>
      <vt:lpstr>'CR1'!Print_Area</vt:lpstr>
      <vt:lpstr>'CR10'!Print_Area</vt:lpstr>
      <vt:lpstr>'CR2'!Print_Area</vt:lpstr>
      <vt:lpstr>'CR3'!Print_Area</vt:lpstr>
      <vt:lpstr>'CR4'!Print_Area</vt:lpstr>
      <vt:lpstr>'CR5'!Print_Area</vt:lpstr>
      <vt:lpstr>'CR6 (Non-Retail)'!Print_Area</vt:lpstr>
      <vt:lpstr>'CR6 (Retail)'!Print_Area</vt:lpstr>
      <vt:lpstr>'CR7'!Print_Area</vt:lpstr>
      <vt:lpstr>'CR8'!Print_Area</vt:lpstr>
      <vt:lpstr>Derivatives!Print_Area</vt:lpstr>
      <vt:lpstr>EAD_RWA!Print_Area</vt:lpstr>
      <vt:lpstr>Geography!Print_Area</vt:lpstr>
      <vt:lpstr>Glossary!Print_Area</vt:lpstr>
      <vt:lpstr>'KM2'!Print_Area</vt:lpstr>
      <vt:lpstr>'LI1'!Print_Area</vt:lpstr>
      <vt:lpstr>'LI2'!Print_Area</vt:lpstr>
      <vt:lpstr>'LR1'!Print_Area</vt:lpstr>
      <vt:lpstr>'LR2'!Print_Area</vt:lpstr>
      <vt:lpstr>Maturity!Print_Area</vt:lpstr>
      <vt:lpstr>Mkt_Risk!Print_Area</vt:lpstr>
      <vt:lpstr>'OV1'!Print_Area</vt:lpstr>
      <vt:lpstr>Qualitative!Print_Area</vt:lpstr>
      <vt:lpstr>RWA_by_Business!Print_Area</vt:lpstr>
      <vt:lpstr>RWA_Flow!Print_Area</vt:lpstr>
      <vt:lpstr>RWA_Summary!Print_Area</vt:lpstr>
      <vt:lpstr>'SEC1'!Print_Area</vt:lpstr>
      <vt:lpstr>'SEC2'!Print_Area</vt:lpstr>
      <vt:lpstr>'SEC3'!Print_Area</vt:lpstr>
      <vt:lpstr>'SEC4'!Print_Area</vt:lpstr>
      <vt:lpstr>TLAC3!Print_Area</vt:lpstr>
      <vt:lpstr>'CC1'!Print_Titles</vt:lpstr>
      <vt:lpstr>'CC2'!Print_Titles</vt:lpstr>
      <vt:lpstr>'CCR4'!Print_Titles</vt:lpstr>
      <vt:lpstr>'CR10'!Print_Titles</vt:lpstr>
      <vt:lpstr>'CR6 (Non-Retail)'!Print_Titles</vt:lpstr>
      <vt:lpstr>'CR6 (Retail)'!Print_Titles</vt:lpstr>
      <vt:lpstr>'CR7'!Print_Titles</vt:lpstr>
      <vt:lpstr>'LI1'!Print_Titles</vt:lpstr>
      <vt:lpstr>'OV1'!Print_Titles</vt:lpstr>
      <vt:lpstr>Qualitative!Print_Titles</vt:lpstr>
      <vt:lpstr>'SEC1'!Print_Titles</vt:lpstr>
      <vt:lpstr>'SEC2'!Print_Titles</vt:lpstr>
      <vt:lpstr>'SEC3'!Print_Titles</vt:lpstr>
      <vt:lpstr>'SEC4'!Print_Titles</vt:lpstr>
      <vt:lpstr>TLAC3!Print_Titles</vt:lpstr>
      <vt:lpstr>ToC!Print_Titles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Hyder, Zulfiqar</dc:creator>
  <cp:lastModifiedBy>Hyder, Zulfiqar</cp:lastModifiedBy>
  <cp:lastPrinted>2022-08-22T19:28:24Z</cp:lastPrinted>
  <dcterms:created xsi:type="dcterms:W3CDTF">2022-05-27T12:39:58Z</dcterms:created>
  <dcterms:modified xsi:type="dcterms:W3CDTF">2022-08-22T19:30:29Z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